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55" windowHeight="8820" tabRatio="852" firstSheet="7" activeTab="10"/>
  </bookViews>
  <sheets>
    <sheet name="önó" sheetId="1" r:id="rId1"/>
    <sheet name="Ált.iskola" sheetId="2" r:id="rId2"/>
    <sheet name="szociális" sheetId="3" r:id="rId3"/>
    <sheet name="polg.hiv. kiadása 2010." sheetId="4" r:id="rId4"/>
    <sheet name="civilszervezetek 2010." sheetId="5" r:id="rId5"/>
    <sheet name="óvoda" sheetId="6" r:id="rId6"/>
    <sheet name="háziorvos" sheetId="7" r:id="rId7"/>
    <sheet name="zeneiskola" sheetId="8" r:id="rId8"/>
    <sheet name="KÖnyvtár" sheetId="9" r:id="rId9"/>
    <sheet name="Parkft" sheetId="10" r:id="rId10"/>
    <sheet name="étkeztetés" sheetId="11" r:id="rId11"/>
    <sheet name="gamesz vízmű stb." sheetId="12" r:id="rId12"/>
    <sheet name="védőnő" sheetId="13" r:id="rId13"/>
    <sheet name="felh. ütemterv" sheetId="14" r:id="rId14"/>
    <sheet name="bev.kiadás kim." sheetId="15" r:id="rId15"/>
    <sheet name="felhalmozási" sheetId="16" r:id="rId16"/>
    <sheet name="létszám" sheetId="17" r:id="rId17"/>
    <sheet name="kiadások" sheetId="18" r:id="rId18"/>
    <sheet name="önk.bevétel" sheetId="19" r:id="rId19"/>
    <sheet name="finanszírozási célú" sheetId="20" r:id="rId20"/>
    <sheet name="működési és felhalmozási célú" sheetId="21" r:id="rId21"/>
    <sheet name="Áfa kimutatás" sheetId="22" r:id="rId22"/>
    <sheet name="ckö 2005." sheetId="23" r:id="rId23"/>
  </sheets>
  <definedNames>
    <definedName name="_xlnm.Print_Titles" localSheetId="17">'kiadások'!$5:$6</definedName>
  </definedNames>
  <calcPr fullCalcOnLoad="1"/>
</workbook>
</file>

<file path=xl/sharedStrings.xml><?xml version="1.0" encoding="utf-8"?>
<sst xmlns="http://schemas.openxmlformats.org/spreadsheetml/2006/main" count="1048" uniqueCount="767">
  <si>
    <t>Polgármesteri Hivatal költségvetése</t>
  </si>
  <si>
    <t>751153 Önkormányzati igazgatási tevékenység</t>
  </si>
  <si>
    <t>I. Rendszeres személyi juttatások</t>
  </si>
  <si>
    <t>Jubileumi jutalom</t>
  </si>
  <si>
    <t>Étkezési támogatás</t>
  </si>
  <si>
    <t>Egyéb juttatások (anyakönyvezető díjazása)</t>
  </si>
  <si>
    <t>Összesen:</t>
  </si>
  <si>
    <t>II. Munkaadókat terhelő juttatások</t>
  </si>
  <si>
    <t>III. Dologi kiadások</t>
  </si>
  <si>
    <t>Könyv, folyóirat, közlönyök</t>
  </si>
  <si>
    <t>Hajtó- és kenőanyag</t>
  </si>
  <si>
    <t>Szakmai anyag, kisértékű tárgyi eszköz</t>
  </si>
  <si>
    <t>Tisztítószer, egyéb készlet</t>
  </si>
  <si>
    <t xml:space="preserve">ÁFA </t>
  </si>
  <si>
    <t>Belföldi kiküldetés</t>
  </si>
  <si>
    <t>Reprezentáció</t>
  </si>
  <si>
    <t>IV. Végleges pénzeszköz átadás</t>
  </si>
  <si>
    <t>Családsegítő Szolgálat működtetése</t>
  </si>
  <si>
    <t>MINDÖSSZESEN:</t>
  </si>
  <si>
    <t>Működési pénzeszköz átadása államháztartáson kívülre</t>
  </si>
  <si>
    <t>1.</t>
  </si>
  <si>
    <t>Önkéntes Tűzoltó Egyesület</t>
  </si>
  <si>
    <t>Faluvédő Egyesület</t>
  </si>
  <si>
    <t>Sportegyesület</t>
  </si>
  <si>
    <t>Torockó Baráti Társaság</t>
  </si>
  <si>
    <t>Pest Megyei Területfejlesztési Tanács</t>
  </si>
  <si>
    <t>Tápió-Hajta Vízgazdálkodási Társulás</t>
  </si>
  <si>
    <t>Polgári Védelem (Nagykáta)</t>
  </si>
  <si>
    <t>Vasutas Települések Szövetsége</t>
  </si>
  <si>
    <t>Tápiógyörgyei Ifjú Fúvósokért Egyesület</t>
  </si>
  <si>
    <t>Ö s s z e s e n :</t>
  </si>
  <si>
    <t>A helyi Cigány Kisebbségi Önkormányzat</t>
  </si>
  <si>
    <t>B E V É T E L :</t>
  </si>
  <si>
    <t>állami támogatás</t>
  </si>
  <si>
    <t>K I A D Á S :</t>
  </si>
  <si>
    <t>Dologi kiadás</t>
  </si>
  <si>
    <t>Cigány Kisebbségi Önkormányzat Elnöke</t>
  </si>
  <si>
    <t>Tájház Szövetség</t>
  </si>
  <si>
    <t>Tápiógyörgye Községi Önkormányzat</t>
  </si>
  <si>
    <t>1. Az önkormányzat normatív hozzájárulásai:</t>
  </si>
  <si>
    <t>Ö S S Z E S E N :</t>
  </si>
  <si>
    <r>
      <t>Szociális és gyermekjóléti alapszolgálati feladatok</t>
    </r>
    <r>
      <rPr>
        <sz val="11"/>
        <rFont val="Arial"/>
        <family val="0"/>
      </rPr>
      <t>:</t>
    </r>
  </si>
  <si>
    <t>Közcélú foglalkoztatás</t>
  </si>
  <si>
    <t>TB FINANSZÍROZÁS</t>
  </si>
  <si>
    <t xml:space="preserve">     Iskolaegészségügyi ellátás</t>
  </si>
  <si>
    <t xml:space="preserve">     Védőnői Szolgálat</t>
  </si>
  <si>
    <t xml:space="preserve">     Háziorvosi Szolgálat</t>
  </si>
  <si>
    <t>Finanszírozás összesen:</t>
  </si>
  <si>
    <t>SAJÁT BEVÉTELEK:</t>
  </si>
  <si>
    <t>Kamatmentes kölcsön (árvíz lakáskárosultak)</t>
  </si>
  <si>
    <t>Adóbevételek:</t>
  </si>
  <si>
    <t xml:space="preserve">   Kommunális adó</t>
  </si>
  <si>
    <t xml:space="preserve">   Gépjárműadó</t>
  </si>
  <si>
    <t xml:space="preserve">   Iparűzési adó</t>
  </si>
  <si>
    <t xml:space="preserve">   Idegenforgalmi adó</t>
  </si>
  <si>
    <t xml:space="preserve">   Adópótlékok</t>
  </si>
  <si>
    <t>Egyéb hivatali bevételek</t>
  </si>
  <si>
    <t>Földhaszonbér</t>
  </si>
  <si>
    <t>PANNON GSM bérleti díja</t>
  </si>
  <si>
    <t>VODAFON bérleti díja</t>
  </si>
  <si>
    <t>Szakfeladatok</t>
  </si>
  <si>
    <t>Mezőőrök</t>
  </si>
  <si>
    <t>Külső étkeztetés (ÁFA: 582.000 Ft)</t>
  </si>
  <si>
    <t>Zeneiskola</t>
  </si>
  <si>
    <t>Temető</t>
  </si>
  <si>
    <t xml:space="preserve">Ö s s z e s e n </t>
  </si>
  <si>
    <t>Működésre átvett pénzeszközök</t>
  </si>
  <si>
    <t>Mezőőri támogatás</t>
  </si>
  <si>
    <t>Központosított előirányzatok</t>
  </si>
  <si>
    <t>Ápolási díj</t>
  </si>
  <si>
    <t>Saját bevételek összesen:</t>
  </si>
  <si>
    <t>GAMESZ bevételek összesen:</t>
  </si>
  <si>
    <t>BEVÉTELEK MINDÖSSZESEN:</t>
  </si>
  <si>
    <t>1.számú melléklet</t>
  </si>
  <si>
    <t>Szabálysértési bírságok befizetése</t>
  </si>
  <si>
    <t>Könyvtár (tagdíj, internet használati díj)</t>
  </si>
  <si>
    <t xml:space="preserve">Időskorúak járadéka: </t>
  </si>
  <si>
    <t>3.számú melléklet</t>
  </si>
  <si>
    <t>Irodaszer, nyomtatvány, fénymásoló f.kazetta</t>
  </si>
  <si>
    <t>Közüzemi díj: gáz</t>
  </si>
  <si>
    <t>Közüzemi díj: villany</t>
  </si>
  <si>
    <t>A bejegyzett, adószámmal rendelkező civilszervezetek részére a Polgármesteri Hivatal átutalja a támogatást, az előbbiekkel nem rendelkező szervezetek részére számlával történő elszámolásra adható át a támogatás.</t>
  </si>
  <si>
    <t>0. havi külön juttatás</t>
  </si>
  <si>
    <t xml:space="preserve">Pótlékok </t>
  </si>
  <si>
    <t>Bérjellegű kifizetések összesen:</t>
  </si>
  <si>
    <t>Munkáltatói befizetések, bérterhek</t>
  </si>
  <si>
    <t>TB járulék</t>
  </si>
  <si>
    <t>Munkaadói járulék</t>
  </si>
  <si>
    <t>Egészségügyi hozzájárulás</t>
  </si>
  <si>
    <t>Táppénz</t>
  </si>
  <si>
    <t>Pedagógus bérterhek összesen:</t>
  </si>
  <si>
    <t>Gyógyszer, vegyszer</t>
  </si>
  <si>
    <t>Irodaszer, közoktatási nyomtatvány, irodagép javítás</t>
  </si>
  <si>
    <t>Folyóirat (pedagógiai, közlöny)</t>
  </si>
  <si>
    <t>Munkaruha, védőruha</t>
  </si>
  <si>
    <t>Tisztítószer</t>
  </si>
  <si>
    <t>Távközlési díjak (telefon fax, internet)</t>
  </si>
  <si>
    <t>BESZERZÉSEK:</t>
  </si>
  <si>
    <t>SZOLGÁLTATÁSOK:</t>
  </si>
  <si>
    <t>Gázenergia</t>
  </si>
  <si>
    <t>Villamos energia</t>
  </si>
  <si>
    <t>Víz-csatorna</t>
  </si>
  <si>
    <t>Szállítási díj</t>
  </si>
  <si>
    <t>Karbantartási, javítási díjak</t>
  </si>
  <si>
    <t>Postai szolgáltatások</t>
  </si>
  <si>
    <t>EGYÉB DOLOGI KIADÁSOK:</t>
  </si>
  <si>
    <t>Könyvjutalom (tanévvégi)</t>
  </si>
  <si>
    <t>Tanulmányi versenyek nevezési díjai</t>
  </si>
  <si>
    <t>Hulladékgyűjtés</t>
  </si>
  <si>
    <t>Mozdulj ki! Program szervezése</t>
  </si>
  <si>
    <t>Számlavezetési díj</t>
  </si>
  <si>
    <t>Dologi kiadások összesen:</t>
  </si>
  <si>
    <t>Kötött felhasználású állami normatív kiadások:</t>
  </si>
  <si>
    <t>Pedagógus szakvizsga és továbbképzés</t>
  </si>
  <si>
    <t>Állami normatív támogatásból származó bevétel:</t>
  </si>
  <si>
    <t>Kiadás összesen</t>
  </si>
  <si>
    <t>K I A D Á S</t>
  </si>
  <si>
    <t>Rendszeres pénzbeli ellátások</t>
  </si>
  <si>
    <t>Jogcím</t>
  </si>
  <si>
    <t>létszám</t>
  </si>
  <si>
    <t>1 főre eső összeg</t>
  </si>
  <si>
    <t>teljes költség</t>
  </si>
  <si>
    <t>állami tám.</t>
  </si>
  <si>
    <t xml:space="preserve">          18 év felettiek</t>
  </si>
  <si>
    <t xml:space="preserve">             saját forrás</t>
  </si>
  <si>
    <t>Eseti pénzbeli ellátások</t>
  </si>
  <si>
    <t>Ösztöndíjpályázat</t>
  </si>
  <si>
    <t>Eseti segélyezés</t>
  </si>
  <si>
    <t xml:space="preserve">    átmeneti segély</t>
  </si>
  <si>
    <t xml:space="preserve">    köztemetés</t>
  </si>
  <si>
    <t xml:space="preserve">Állami normatív támogatásból származó bevétel </t>
  </si>
  <si>
    <t>Szakfeladat bevételei</t>
  </si>
  <si>
    <t>Bevétel összesen:</t>
  </si>
  <si>
    <t xml:space="preserve">B E V É T E L </t>
  </si>
  <si>
    <t xml:space="preserve">K I A D Á S </t>
  </si>
  <si>
    <t>Öregek Napközi Otthona:</t>
  </si>
  <si>
    <t>Éjszakai, délutáni, ünnepnapi pótlékok</t>
  </si>
  <si>
    <t>Egyéb illetménypótlék (vezetői)</t>
  </si>
  <si>
    <t>Egyéb munkavégzéshez kapcsolódó juttatások</t>
  </si>
  <si>
    <t>Étkezési hozzájárulás</t>
  </si>
  <si>
    <t>Bérjellegű kiadások összesen</t>
  </si>
  <si>
    <t>Járulékok összesen</t>
  </si>
  <si>
    <t>Bérjellegű kifizetések összesen</t>
  </si>
  <si>
    <t>Dologi kiadások</t>
  </si>
  <si>
    <t>Élelmiszer beszerzése</t>
  </si>
  <si>
    <t>Irodaszer, nyomtatvány</t>
  </si>
  <si>
    <t>Könyv, folyóirat beszerzése</t>
  </si>
  <si>
    <t>Anyag, kisértékű tárgyi eszközök beszerz.</t>
  </si>
  <si>
    <t>Távközlési díjak</t>
  </si>
  <si>
    <t>Kommunikációs szolgáltatás (TV, stb.)</t>
  </si>
  <si>
    <t>Közmű díj: gáz</t>
  </si>
  <si>
    <t>Közmű díj: villany</t>
  </si>
  <si>
    <t>Víz- és csatornadíj</t>
  </si>
  <si>
    <t xml:space="preserve">Karbantartás, kisjavítási szolgáltatás  </t>
  </si>
  <si>
    <t>ÁFA befizetése</t>
  </si>
  <si>
    <t>ÖNÓ Kiadások összesen:</t>
  </si>
  <si>
    <t>ÁFA befizetés</t>
  </si>
  <si>
    <t>Gondozási Központ kiadásai összesen</t>
  </si>
  <si>
    <t>Állami normatív támogatásból származó bevételek</t>
  </si>
  <si>
    <t>Bank kezelési klts.</t>
  </si>
  <si>
    <t>irodaszer, nyomtatvány beszerzése</t>
  </si>
  <si>
    <t>könyv beszerzése</t>
  </si>
  <si>
    <t>folyóirat</t>
  </si>
  <si>
    <t>kisértékű tárgyi eszközök</t>
  </si>
  <si>
    <t>munkaruha, védőruha</t>
  </si>
  <si>
    <t>egyéb készletbeszerzés (tisztítószer)</t>
  </si>
  <si>
    <t>telefonköltség</t>
  </si>
  <si>
    <t>közüzemi díj: gáz</t>
  </si>
  <si>
    <t>postai díjak</t>
  </si>
  <si>
    <t>Pályázati támogatás</t>
  </si>
  <si>
    <t>Kiadás összesen:</t>
  </si>
  <si>
    <t>Szakfeladat</t>
  </si>
  <si>
    <t>Bér + járulékok</t>
  </si>
  <si>
    <t>Gáz</t>
  </si>
  <si>
    <t>Villany</t>
  </si>
  <si>
    <t>Víz</t>
  </si>
  <si>
    <t>Élelmi-             szer</t>
  </si>
  <si>
    <t>Dologi</t>
  </si>
  <si>
    <t>ÁFA</t>
  </si>
  <si>
    <t>Pénzesz-köz.átad.</t>
  </si>
  <si>
    <t>Bérnélküli kiad.össz.</t>
  </si>
  <si>
    <t>Mindösz-szesen</t>
  </si>
  <si>
    <t>Fejl.      Kiadások</t>
  </si>
  <si>
    <t>Száma</t>
  </si>
  <si>
    <t>Megnevezése</t>
  </si>
  <si>
    <t>Parkfenntartás</t>
  </si>
  <si>
    <t>Táboroztatás</t>
  </si>
  <si>
    <t>Óvodai étkeztetés</t>
  </si>
  <si>
    <t>Napközi étkeztetés</t>
  </si>
  <si>
    <t>Munkah.vendéglátás</t>
  </si>
  <si>
    <t>Önk.ig.tev.(Hivatal)</t>
  </si>
  <si>
    <t>Város és községg.</t>
  </si>
  <si>
    <t>Közvilágítás</t>
  </si>
  <si>
    <t>Önkormányzati elszám.</t>
  </si>
  <si>
    <t>Óvodai nevelés</t>
  </si>
  <si>
    <t>Általános iskola okt.</t>
  </si>
  <si>
    <t>Ügyeleti ellátás</t>
  </si>
  <si>
    <t>Iskolaeü. Ellátás</t>
  </si>
  <si>
    <t>Védőnői ellátás</t>
  </si>
  <si>
    <t>Gondozási Központ</t>
  </si>
  <si>
    <t>Házi segítség nyújt.</t>
  </si>
  <si>
    <t>Családsegítő szolg.</t>
  </si>
  <si>
    <t>Szoc.étkeztetés</t>
  </si>
  <si>
    <t>Rendsz.pénzb.ellátás</t>
  </si>
  <si>
    <t>Eseti pénzb.ellátás</t>
  </si>
  <si>
    <t>Művelődés Központ</t>
  </si>
  <si>
    <t>Könyvtári tevékeny.</t>
  </si>
  <si>
    <t>Múzeumi tevékenység</t>
  </si>
  <si>
    <t>Temetkezési szolg.</t>
  </si>
  <si>
    <t>GAMESZ:</t>
  </si>
  <si>
    <t>Mindösszesen:</t>
  </si>
  <si>
    <t xml:space="preserve">                                                                                                                     Kiadások tervezése</t>
  </si>
  <si>
    <t>TB finanszírozásból származó bevétel</t>
  </si>
  <si>
    <t xml:space="preserve">Gépkocsihasználat; 1 fő 8 órás </t>
  </si>
  <si>
    <t xml:space="preserve">                            ; 1 fő 6 órás</t>
  </si>
  <si>
    <t xml:space="preserve">Banki költség </t>
  </si>
  <si>
    <t>Dologi Kiadások</t>
  </si>
  <si>
    <t>Nyugdíj és egészségbiztosítási járulék</t>
  </si>
  <si>
    <t>Telefon, fax</t>
  </si>
  <si>
    <t>Közüzemi díj; gáz</t>
  </si>
  <si>
    <t>Közüzemi díj; villany</t>
  </si>
  <si>
    <t>Közalkalmazott alapilletménye</t>
  </si>
  <si>
    <t>Gyógyszerköltség</t>
  </si>
  <si>
    <t>Munkaruha</t>
  </si>
  <si>
    <t>Közüzemi díj; víz</t>
  </si>
  <si>
    <t>Veszélyes hulladék szállítása</t>
  </si>
  <si>
    <t>Biztosítás</t>
  </si>
  <si>
    <t>Dologi kiadás összesen:</t>
  </si>
  <si>
    <t>Egyéb üzemeltetési költség</t>
  </si>
  <si>
    <t xml:space="preserve">              saját bevétel</t>
  </si>
  <si>
    <t>Kiadás:</t>
  </si>
  <si>
    <t>Közalkalmazottak alapilletménye+járulék</t>
  </si>
  <si>
    <t>Dologi kiadás:</t>
  </si>
  <si>
    <t>Karbantartás, javítási ag. Költség</t>
  </si>
  <si>
    <t>K i a d á s:</t>
  </si>
  <si>
    <t>Kisértékű tárgyi eszköz</t>
  </si>
  <si>
    <t>Telefon</t>
  </si>
  <si>
    <t>Közüzemi díj: víz</t>
  </si>
  <si>
    <t>Karbantartás, kisjavítás</t>
  </si>
  <si>
    <t>Felszámított ÁFA</t>
  </si>
  <si>
    <t>Bér és járulékok összesen:</t>
  </si>
  <si>
    <t>Bevétel állami finanszírozásból</t>
  </si>
  <si>
    <t>Dologi kiadások:</t>
  </si>
  <si>
    <t>Könyvbeszerzés</t>
  </si>
  <si>
    <t>Szakmai anyag</t>
  </si>
  <si>
    <t>Kisértékű eszköz beszerzése</t>
  </si>
  <si>
    <t>Telefonköltség</t>
  </si>
  <si>
    <t>Karbantartás, javítás</t>
  </si>
  <si>
    <t>Kiadások összesen:</t>
  </si>
  <si>
    <t>Bevétel: állami finanszírozásból</t>
  </si>
  <si>
    <t>Kiadások:</t>
  </si>
  <si>
    <t>Bér- és járulékai</t>
  </si>
  <si>
    <t>Telefon költség</t>
  </si>
  <si>
    <t>Irodaszer</t>
  </si>
  <si>
    <t>Folyóirat</t>
  </si>
  <si>
    <t>Telefon költség (internet)</t>
  </si>
  <si>
    <t xml:space="preserve">K I A D Á S: </t>
  </si>
  <si>
    <r>
      <t xml:space="preserve"> </t>
    </r>
    <r>
      <rPr>
        <b/>
        <sz val="11"/>
        <rFont val="Arial"/>
        <family val="2"/>
      </rPr>
      <t xml:space="preserve">Bevétel: </t>
    </r>
    <r>
      <rPr>
        <sz val="10"/>
        <rFont val="Arial"/>
        <family val="0"/>
      </rPr>
      <t>állami finanszírozás</t>
    </r>
  </si>
  <si>
    <t>Berendezések, felszerelések</t>
  </si>
  <si>
    <t>Szakmai anyagok (javítási anyag)</t>
  </si>
  <si>
    <t>Eljárási illeték</t>
  </si>
  <si>
    <t>Üzemeltetési szolg. díj (szaktanácsadás)</t>
  </si>
  <si>
    <t>GAMESZ közutak, hidak üzemeltetése</t>
  </si>
  <si>
    <t>Hajtó és kenőanyag</t>
  </si>
  <si>
    <t>Szolgáltatás: karbantartás, javítás</t>
  </si>
  <si>
    <t>Szolgáltatás: villamosenergia</t>
  </si>
  <si>
    <t>GAMESZ üdültetés;</t>
  </si>
  <si>
    <t>Szolgáltatás bevétele</t>
  </si>
  <si>
    <t>Közalkalmazottak alapbére</t>
  </si>
  <si>
    <t>Bérköltség összesen:</t>
  </si>
  <si>
    <t>Szakmai anyagok</t>
  </si>
  <si>
    <t>Tisztítószer, hypó</t>
  </si>
  <si>
    <t>Szolgáltatás: karbantartás, kisjavítás</t>
  </si>
  <si>
    <t>Beruházási kiadások /szoc.ép.</t>
  </si>
  <si>
    <t>GAMESZ fürdő- és strandszolgáltatás</t>
  </si>
  <si>
    <t>Szolgáltatás; villamos energia</t>
  </si>
  <si>
    <t>Laborvizsgálati díjak</t>
  </si>
  <si>
    <t>Kullancsirtás</t>
  </si>
  <si>
    <t>GAMESZ szennyvízszállítás</t>
  </si>
  <si>
    <t xml:space="preserve"> GAMESZ szemétszállítás</t>
  </si>
  <si>
    <t>Közalkalmazott alapbére</t>
  </si>
  <si>
    <t>Teljesítmény prémium</t>
  </si>
  <si>
    <t>Óvodáskorú gyermekek</t>
  </si>
  <si>
    <t>Napközis gyermekek</t>
  </si>
  <si>
    <t>háromszori étkezés:</t>
  </si>
  <si>
    <t>kétszeri étkezés:</t>
  </si>
  <si>
    <t>egyszeri étkezés:</t>
  </si>
  <si>
    <t>Hivatali étkeztetés</t>
  </si>
  <si>
    <t xml:space="preserve">Bér- és járulékai  </t>
  </si>
  <si>
    <t>Gépjárműhasználat</t>
  </si>
  <si>
    <t>Bevétel</t>
  </si>
  <si>
    <t>Polgármesteri Hivatal</t>
  </si>
  <si>
    <t>Mezőőrség</t>
  </si>
  <si>
    <t>Általános Iskola</t>
  </si>
  <si>
    <t xml:space="preserve">     - technikai dolgozók</t>
  </si>
  <si>
    <t>Községi Óvoda</t>
  </si>
  <si>
    <t xml:space="preserve">     - házi szociális gondozás</t>
  </si>
  <si>
    <t>Művelődési Ház</t>
  </si>
  <si>
    <t>Könyvtár</t>
  </si>
  <si>
    <t>Háziorvosi Szolgálat</t>
  </si>
  <si>
    <t>Védőnői Szolgálat</t>
  </si>
  <si>
    <t>Konyha</t>
  </si>
  <si>
    <t>GAMESZ</t>
  </si>
  <si>
    <t xml:space="preserve">     - műhely</t>
  </si>
  <si>
    <t xml:space="preserve">     - ügyvitel</t>
  </si>
  <si>
    <t xml:space="preserve">     - köztisztaság</t>
  </si>
  <si>
    <t xml:space="preserve">     - vízmű</t>
  </si>
  <si>
    <t>Felhalmozási kiadások feladatonként</t>
  </si>
  <si>
    <t>Feladat</t>
  </si>
  <si>
    <t>Teljes bekerülés</t>
  </si>
  <si>
    <t>Várható bevételi és kiadási előirányzatok 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</si>
  <si>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</si>
  <si>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</si>
  <si>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</si>
  <si>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</si>
  <si>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</si>
  <si>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</si>
  <si>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</si>
  <si>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</si>
  <si>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</si>
  <si>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</si>
  <si>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</si>
  <si>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</si>
  <si>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</si>
  <si>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Állami finanszírozás</t>
  </si>
  <si>
    <t>Saját bevétel</t>
  </si>
  <si>
    <t>eFt</t>
  </si>
  <si>
    <t xml:space="preserve">B e v é t e l </t>
  </si>
  <si>
    <t>K i a d á s</t>
  </si>
  <si>
    <t>Bérjellegű</t>
  </si>
  <si>
    <t>Működési</t>
  </si>
  <si>
    <t>7.számú melléklet</t>
  </si>
  <si>
    <t>9.számú melléklet</t>
  </si>
  <si>
    <t>Bevétel:</t>
  </si>
  <si>
    <t>Fejlesztési kiadások:</t>
  </si>
  <si>
    <t>2.1.számú melléklet</t>
  </si>
  <si>
    <t>2.3.számú melléklet</t>
  </si>
  <si>
    <t>Időskorúak járadéka:</t>
  </si>
  <si>
    <t xml:space="preserve">     100 %-os támogatás</t>
  </si>
  <si>
    <t xml:space="preserve">     90 %-os támogatás</t>
  </si>
  <si>
    <t>4.számú melléklet</t>
  </si>
  <si>
    <t>gyógypedagógiai nevelés:</t>
  </si>
  <si>
    <t>Óvoda: 4 fő x 464000 Ft</t>
  </si>
  <si>
    <t>általános iskola: 1-4. évfolyam 25 fő x 464000 Ft</t>
  </si>
  <si>
    <t xml:space="preserve">                           5-8. évfolyam 39 fő x 464000 Ft</t>
  </si>
  <si>
    <t>Hozzájárulás egyéb közoktatási, nevelési, oktatási feladatokhoz:</t>
  </si>
  <si>
    <t>Egyéb hozzájárulás egyes közoktatási intézmények kműködéséhez:</t>
  </si>
  <si>
    <t>Bejáró tanuló: ált. isk. 1-4. évfolyam 2 x 15000 Ft</t>
  </si>
  <si>
    <t xml:space="preserve">                                   5-8. évfolyam 3 x 15000 Ft</t>
  </si>
  <si>
    <t>Gyermek- és ifjúságvédelemmel összefüggő juttatások, szolgáltatások:</t>
  </si>
  <si>
    <t xml:space="preserve">   Kedvezményes étkeztetés:</t>
  </si>
  <si>
    <t xml:space="preserve">               1-4.évfolyam: 95 fő x 10000 Ft</t>
  </si>
  <si>
    <t xml:space="preserve">               5-8. évfolyam: 115 fő x 10000 Ft</t>
  </si>
  <si>
    <t>Az önkormányzat jövedelmi differenciálódásának mérséklésére</t>
  </si>
  <si>
    <t>Az önkormányzat egyes költségvetési kapcsolatokból számított bevételei összesen:</t>
  </si>
  <si>
    <t>Államháztartási tartalék   - 1229263 Ft</t>
  </si>
  <si>
    <t>Lakástámogatás részletei (önk. ért. részletei)</t>
  </si>
  <si>
    <t xml:space="preserve">     - pedagógus 3 fő, zeneovi óraadó 1 fő</t>
  </si>
  <si>
    <t>13. havi bér</t>
  </si>
  <si>
    <t>Lakbérek, garázs</t>
  </si>
  <si>
    <t>67 % mkcs. (rokkant)</t>
  </si>
  <si>
    <t>Étkezési támogatás:</t>
  </si>
  <si>
    <t>Közalkalmazottak foglalkoztatása 1 fő</t>
  </si>
  <si>
    <t>Foglalkozás eü.</t>
  </si>
  <si>
    <t xml:space="preserve">GAMESZ város- és községgazdálkodás </t>
  </si>
  <si>
    <t>NÜSZ jutalék</t>
  </si>
  <si>
    <t>Hajtó, kenőanyag</t>
  </si>
  <si>
    <t>Közalkalmazottak alapbére 1 fő</t>
  </si>
  <si>
    <t>banki költség</t>
  </si>
  <si>
    <t>étkezési támogatás</t>
  </si>
  <si>
    <t>szakmai anyagok, javítási anyag</t>
  </si>
  <si>
    <t>Közös üzemeltetés kltg-e (Újszilvás felé)</t>
  </si>
  <si>
    <t>Számítógép programkarbantartás</t>
  </si>
  <si>
    <t>GAMESZ védett term. értékek gondozása, bemutatása</t>
  </si>
  <si>
    <t>Egyéb üzemeltetési, fenntart. Szolgált.</t>
  </si>
  <si>
    <t>Hitel:</t>
  </si>
  <si>
    <t xml:space="preserve">                  </t>
  </si>
  <si>
    <t>Üdülési támogatás</t>
  </si>
  <si>
    <t>önkormányzati támogatás</t>
  </si>
  <si>
    <t>2.2.számú melléklet</t>
  </si>
  <si>
    <t>2.4. számú melléklet</t>
  </si>
  <si>
    <t>2.5. számú melléklet</t>
  </si>
  <si>
    <t>2.6. számú melléklet</t>
  </si>
  <si>
    <t>2.7.sz.melléklet</t>
  </si>
  <si>
    <t>6. számú melléklet</t>
  </si>
  <si>
    <t>2.8.sz. melléklet</t>
  </si>
  <si>
    <t>2.9. számú melléklet</t>
  </si>
  <si>
    <t>2.10..sz.mellékl.</t>
  </si>
  <si>
    <t>Óvodai nevelés:</t>
  </si>
  <si>
    <t>Iskolai oktatás:</t>
  </si>
  <si>
    <t>Alapfokú művészetoktatás zeneművészeti ág:</t>
  </si>
  <si>
    <t>általános iskolás tanulók tankönyvtámogatása</t>
  </si>
  <si>
    <t>általános hozzájárulás a tankönyvellátásához</t>
  </si>
  <si>
    <t xml:space="preserve">Táborozók étkeztetése </t>
  </si>
  <si>
    <t xml:space="preserve">Óvoda gyermekétkeztetése </t>
  </si>
  <si>
    <t xml:space="preserve">Napközis gyermekétkeztetés </t>
  </si>
  <si>
    <t xml:space="preserve">Munkahelyi vendéglátás </t>
  </si>
  <si>
    <t xml:space="preserve">Ingatlanok bérbeadása </t>
  </si>
  <si>
    <t xml:space="preserve">Szociális étkeztetés </t>
  </si>
  <si>
    <t>Zeneiskolai tandíj</t>
  </si>
  <si>
    <r>
      <t xml:space="preserve">Lízingdíjak  </t>
    </r>
    <r>
      <rPr>
        <sz val="10"/>
        <rFont val="Arial"/>
        <family val="2"/>
      </rPr>
      <t xml:space="preserve">(energiatak. világítás) </t>
    </r>
  </si>
  <si>
    <r>
      <t xml:space="preserve">Rulír hiteltörlesztés </t>
    </r>
    <r>
      <rPr>
        <sz val="10"/>
        <rFont val="Arial"/>
        <family val="2"/>
      </rPr>
      <t>(Takarékszövetkezet)</t>
    </r>
  </si>
  <si>
    <r>
      <t xml:space="preserve">Beruházási hitel törlesztése </t>
    </r>
    <r>
      <rPr>
        <sz val="10"/>
        <rFont val="Arial"/>
        <family val="2"/>
      </rPr>
      <t>(K&amp;H Bank)</t>
    </r>
  </si>
  <si>
    <t>Bevétel összesen</t>
  </si>
  <si>
    <r>
      <t xml:space="preserve">Egyéb készletbeszerzés </t>
    </r>
    <r>
      <rPr>
        <sz val="9"/>
        <rFont val="Arial"/>
        <family val="2"/>
      </rPr>
      <t>(bútorok, textiliák, tisztítószerek, szerszámok)</t>
    </r>
  </si>
  <si>
    <t>Étkeztetési támogatás átvállalása</t>
  </si>
  <si>
    <t>Orvosi ellátás, szolgáltatási kiadások</t>
  </si>
  <si>
    <t xml:space="preserve">Szociális étkezés </t>
  </si>
  <si>
    <t>50 % továbbfolyósítás</t>
  </si>
  <si>
    <t>Lakásfenntartási támogatás</t>
  </si>
  <si>
    <t xml:space="preserve">Rendszeres szociális segély </t>
  </si>
  <si>
    <t>Ö s s z e s e n   bruttó:</t>
  </si>
  <si>
    <t>közgyógyell.ig. méltányosság</t>
  </si>
  <si>
    <t>5.számú melléklet</t>
  </si>
  <si>
    <t>Saját bevételek (rendezvény - helyfoglalás)</t>
  </si>
  <si>
    <t>Műv.ház egyéb bevételek (rendezvény)</t>
  </si>
  <si>
    <t>fejlesztési</t>
  </si>
  <si>
    <t>működési</t>
  </si>
  <si>
    <t xml:space="preserve">          - járuléka  24%</t>
  </si>
  <si>
    <t xml:space="preserve">          - járulék   24%</t>
  </si>
  <si>
    <t>óvoda</t>
  </si>
  <si>
    <t>iskola</t>
  </si>
  <si>
    <t>Dologi Kiadások,  Egyéb</t>
  </si>
  <si>
    <t>Telefonköltség+ Internet</t>
  </si>
  <si>
    <t>Bevétel összesen.</t>
  </si>
  <si>
    <t>Ebből: kihasználtság miatt - 30 %</t>
  </si>
  <si>
    <t>Kökény Szabolcs</t>
  </si>
  <si>
    <t xml:space="preserve">A településre kimutatott SZJA 8 %-a                                                          </t>
  </si>
  <si>
    <t xml:space="preserve">    100 %-os támogatás: </t>
  </si>
  <si>
    <t xml:space="preserve">    90 %-os támogatás: </t>
  </si>
  <si>
    <t xml:space="preserve">Ált. iskola napközis foglalkoztatás </t>
  </si>
  <si>
    <t>Egyéb támogatás összesen:</t>
  </si>
  <si>
    <t>Sajátosnevelésű igényű gyermekek, tanulók</t>
  </si>
  <si>
    <t>Beszédfogyatékos , Enyhe értelmi.fogy.</t>
  </si>
  <si>
    <t>Viselkedés fejlődés zavaros</t>
  </si>
  <si>
    <t xml:space="preserve">Óvoda </t>
  </si>
  <si>
    <t>Tanulók ingyenes tankönyvellátása</t>
  </si>
  <si>
    <t>Szociális továbbképzés és szakvizsga</t>
  </si>
  <si>
    <t>Szociális támogatás összesen:</t>
  </si>
  <si>
    <t xml:space="preserve">   Fogy.       18 év alatti</t>
  </si>
  <si>
    <t>Takarék fejl.hitel</t>
  </si>
  <si>
    <t>Összesen bruttó:</t>
  </si>
  <si>
    <t>Nettó összesen:</t>
  </si>
  <si>
    <t>Keresetkiegészítés</t>
  </si>
  <si>
    <t>Telefon, fax , számítógépes program</t>
  </si>
  <si>
    <t xml:space="preserve"> kereset kiegészítés</t>
  </si>
  <si>
    <t>Kisértékű tárgyi eszköz, élelmezési program</t>
  </si>
  <si>
    <t>Munka- és védőruha, lőszer</t>
  </si>
  <si>
    <t>Kisértékű tárgyi eszköz, készletbeszerzés</t>
  </si>
  <si>
    <t xml:space="preserve"> Karbantartás, kisjavítás</t>
  </si>
  <si>
    <t>Keresetkiegístítés</t>
  </si>
  <si>
    <t>Bérleti díj fénymásoló</t>
  </si>
  <si>
    <t>Másolati díj</t>
  </si>
  <si>
    <t>Vízdíj</t>
  </si>
  <si>
    <t>Kereset kiegészítés pótelőirányzata</t>
  </si>
  <si>
    <t>Pedagógiai szakvizsga, továbbképzés</t>
  </si>
  <si>
    <t>Keresetkiegíszétés</t>
  </si>
  <si>
    <t>Vezetői pótlék</t>
  </si>
  <si>
    <t>Keresetkiegíszítés</t>
  </si>
  <si>
    <t>Ált.Isk. 1-4. Évf.</t>
  </si>
  <si>
    <t xml:space="preserve">Piaci helypénz </t>
  </si>
  <si>
    <t>Gondozási Központ (bentlakók, bejárók étk. Áll. Gond. Díj/</t>
  </si>
  <si>
    <t>Kalandok a pusztában</t>
  </si>
  <si>
    <t>Egyéb dologi: Mozdulj ki,SNS gyermek</t>
  </si>
  <si>
    <r>
      <t xml:space="preserve">Karbantartás, kisjavítási szolgáltatás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(telefon hálózatjavítás, fénymásológép, .)</t>
    </r>
  </si>
  <si>
    <t>Rendelkezésre állási tám.</t>
  </si>
  <si>
    <t>Rendszeres szoc. Segély</t>
  </si>
  <si>
    <t>RSZS  10%        RÁT   20%</t>
  </si>
  <si>
    <t>Gondozási Központ 2010. évi költségvetése</t>
  </si>
  <si>
    <t>Általános Iskola 2010. évi költségvetése</t>
  </si>
  <si>
    <t>RSZS  90%        RÁT   80%    ÁP.D. 25%</t>
  </si>
  <si>
    <t>GAMESZ erdőgazdálkodás;                          szolgáltatás bevétele:  Ft</t>
  </si>
  <si>
    <t>2010.</t>
  </si>
  <si>
    <t>2010. évi bevételei</t>
  </si>
  <si>
    <t xml:space="preserve">Önkormányzat 2010.év </t>
  </si>
  <si>
    <t>2010. évi létszámterv</t>
  </si>
  <si>
    <t>2010. Év</t>
  </si>
  <si>
    <t>2010. évi bevételek és kiadások kimutatása</t>
  </si>
  <si>
    <t>Védőnői Szolgálat 2010. évi költségvetése</t>
  </si>
  <si>
    <t>Gamesz kiseg.mg.szolg./parkok; 2010. évi költségvetése</t>
  </si>
  <si>
    <t>Étkeztetés 2010. évi költségvetése</t>
  </si>
  <si>
    <t>Művelődési Központ 2010. évi költségvetése</t>
  </si>
  <si>
    <t>Közművelődési könyvtári tevékenység 2010. évi költségvetése</t>
  </si>
  <si>
    <t>Zeneiskola 2010. évi költségvetése</t>
  </si>
  <si>
    <t>Háziorvosi  Szolgálat 2010. évi költségvetése</t>
  </si>
  <si>
    <t>Községi Óvoda 2010. évi költségvetése</t>
  </si>
  <si>
    <t>2010.év</t>
  </si>
  <si>
    <t>Kiegészítő gyermekvéd. Tám.</t>
  </si>
  <si>
    <t>Település-üzemeltetési, igazgatási és sportfeladatok 3783 fő x 1947 Ft</t>
  </si>
  <si>
    <t>Lakott külterülettel kapcsolatos feladatok  47 fő x 2612 Ft</t>
  </si>
  <si>
    <t xml:space="preserve">Pénzbeli szociális juttatások </t>
  </si>
  <si>
    <t>szociális étkeztetés  60 fő x 55.363 Ft</t>
  </si>
  <si>
    <t>Időskorúak nappali intézményi ellátás 20 fő x 143.942 Ft</t>
  </si>
  <si>
    <t xml:space="preserve"> 1-3. nevelési év 8 hónapra 120 fő</t>
  </si>
  <si>
    <t xml:space="preserve"> 1- 3. nevelési év 4 hónapra 115 fő</t>
  </si>
  <si>
    <t xml:space="preserve"> 53 fő x 14.780 Ft    4 hónapra</t>
  </si>
  <si>
    <t xml:space="preserve"> 53 fő x 29.560 Ft    8 hónapra </t>
  </si>
  <si>
    <t>Középsúlyos fogyatékos Óvoda 1 fő</t>
  </si>
  <si>
    <t>Középsúlyos fogyatékos Ált. Isk. 1 fő</t>
  </si>
  <si>
    <t>Óvoda 8 hónapra 1 fő</t>
  </si>
  <si>
    <t>Ált.Isk.  8 hónapra  22 fő</t>
  </si>
  <si>
    <t>Ált.Isk. 8 hónapra 9 fő</t>
  </si>
  <si>
    <t>Ált.Isk. 4 hónapra 7fő</t>
  </si>
  <si>
    <t>Zeneiskola minősített alapf. 8 hónapra 53 fő</t>
  </si>
  <si>
    <t xml:space="preserve">                                              4 hónapra 53 fő</t>
  </si>
  <si>
    <t>Ált.Isk. ingyenes étkeztetés 5-7.évf.</t>
  </si>
  <si>
    <t>ÉMÁSZ részvények osztaléka</t>
  </si>
  <si>
    <t>Kiegészítő gyermekvéd.tám.</t>
  </si>
  <si>
    <t xml:space="preserve">Dolgozók: 11 fő alapilletménye;               </t>
  </si>
  <si>
    <t xml:space="preserve">polgármester: </t>
  </si>
  <si>
    <t xml:space="preserve">alpolgármester: </t>
  </si>
  <si>
    <t>Cafetéria</t>
  </si>
  <si>
    <t>Étkezési támogatás (közalkalmazott)</t>
  </si>
  <si>
    <t>Munkatörvénykönyv.szerint 1 fő</t>
  </si>
  <si>
    <t>Nyugdíj és egészségbiztosítási járulék (27%)</t>
  </si>
  <si>
    <r>
      <t>Egyéb üzemeltetési, fenntartási szakfeladat (</t>
    </r>
    <r>
      <rPr>
        <sz val="10"/>
        <rFont val="Arial"/>
        <family val="2"/>
      </rPr>
      <t>posta)</t>
    </r>
  </si>
  <si>
    <t>Gépkocsihasználat :</t>
  </si>
  <si>
    <t>Rehabilitációs hozzájárulás 2009. évre</t>
  </si>
  <si>
    <t>Továbbképzés, tandíjak 1fő</t>
  </si>
  <si>
    <r>
      <t xml:space="preserve">Szakértői díjak </t>
    </r>
    <r>
      <rPr>
        <sz val="10"/>
        <rFont val="Arial"/>
        <family val="2"/>
      </rPr>
      <t xml:space="preserve">könyvvizsgálói díj: 300.000 Ft; kamat:12.100.000 Ft;  pályázati díj: 200.000 Ft,                  ügyvédi költség: 200.000 Ft; biztosítási díj: 1.400.000 Ft; tervezési díjak:800.000 Ft    </t>
    </r>
  </si>
  <si>
    <t xml:space="preserve">V. Egyéb                általános </t>
  </si>
  <si>
    <t xml:space="preserve">Kötelező tartalék     cél            </t>
  </si>
  <si>
    <t>Tandíj</t>
  </si>
  <si>
    <t xml:space="preserve">Pedagógiai szakvizsga és továbbképzés </t>
  </si>
  <si>
    <t>Védőital</t>
  </si>
  <si>
    <t>Rovar és rágcsálóirtás</t>
  </si>
  <si>
    <t>Irodaszerek</t>
  </si>
  <si>
    <t>Elsősegélynyújtó doboz feltöltés</t>
  </si>
  <si>
    <t>Karbantartás</t>
  </si>
  <si>
    <t>Bentlakásos és átmeneti elhelyezést nyújtó szociális intézmény                  25 fő x 635.650 Ft</t>
  </si>
  <si>
    <t xml:space="preserve">Telefon, fax, internet </t>
  </si>
  <si>
    <t xml:space="preserve">Reklám és propaganda anyag (helyi kiadványok) 5 db Faluújság. </t>
  </si>
  <si>
    <t>Ker.és Hit.bank tőke:  2 261 307 x 4 = 9 045 228</t>
  </si>
  <si>
    <t xml:space="preserve">                        kamat:   464 137 x  4 = 1 856 548        </t>
  </si>
  <si>
    <t>Takarék szöv.  Töke:   3 410 119 x 4 = 13 640 476</t>
  </si>
  <si>
    <t xml:space="preserve">                      kamat:      1 500 219 x 4=  6 000 876</t>
  </si>
  <si>
    <t>Tak. Szöv:       töke:      356 524 x 4  =    4 278 288</t>
  </si>
  <si>
    <t xml:space="preserve">                     kamat:       191 728 x 4= 2 300 736</t>
  </si>
  <si>
    <t>2009-ben                                         7 713 826</t>
  </si>
  <si>
    <t xml:space="preserve">  + banki költség                              2 841 305</t>
  </si>
  <si>
    <t xml:space="preserve">Összesen:                                     10 555 131 </t>
  </si>
  <si>
    <r>
      <t xml:space="preserve">Banki költség: </t>
    </r>
    <r>
      <rPr>
        <sz val="10"/>
        <rFont val="Arial"/>
        <family val="2"/>
      </rPr>
      <t>12 fő (2.500 Ft/fő)</t>
    </r>
  </si>
  <si>
    <t>Szemétszállító autó használati díja</t>
  </si>
  <si>
    <t>Háziorvosi, fogorvosi szolg.energia térítése</t>
  </si>
  <si>
    <t>Üzemanyag (tanyabusz)</t>
  </si>
  <si>
    <t>Falunapi rendezvény</t>
  </si>
  <si>
    <t>Háziorvosi szolgálat II.</t>
  </si>
  <si>
    <t>Háziorvosi szolgálat I.</t>
  </si>
  <si>
    <t>Fogorvos</t>
  </si>
  <si>
    <t>Civilszervezetek támogatása</t>
  </si>
  <si>
    <t>Asztalitenisz Sportegyesület</t>
  </si>
  <si>
    <t>2.</t>
  </si>
  <si>
    <t>3.</t>
  </si>
  <si>
    <t>Tagdíjak, hozzájárulások</t>
  </si>
  <si>
    <t>Rendörség Támogatás</t>
  </si>
  <si>
    <t>Tápiómenti Területfejlesztési Társulás működése</t>
  </si>
  <si>
    <t>háromszori étkezés 50 főx220 nap x 300 Ft</t>
  </si>
  <si>
    <t>Bruttó Összesenből áfatartalom 25%</t>
  </si>
  <si>
    <t xml:space="preserve">     alsós: 62 fő x 185 nap x 400 Ft</t>
  </si>
  <si>
    <t xml:space="preserve">     alsós: 30 fő x 185 nap x 350 Ft</t>
  </si>
  <si>
    <t xml:space="preserve">     felsős:40 fő x 185 nap x 350 Ft</t>
  </si>
  <si>
    <t xml:space="preserve">     alsós: 10 fő x 185 nap x 280 Ft</t>
  </si>
  <si>
    <t xml:space="preserve">     felsős: 30 fő x 185 nap x 300 Ft</t>
  </si>
  <si>
    <t>Bruttó összesenből áfatartalom 25%</t>
  </si>
  <si>
    <t>74 fő x 60 nap x 600 Ft</t>
  </si>
  <si>
    <t>15 fő x 185 nap x 600 Ft</t>
  </si>
  <si>
    <t>Szociális étkeztetés</t>
  </si>
  <si>
    <t>80 fő x 251 nap x 380 Ft</t>
  </si>
  <si>
    <t>ÁFA 25 %</t>
  </si>
  <si>
    <t>25 fő x 251 nap x 380 Ft</t>
  </si>
  <si>
    <t>Összesen Bruttó:</t>
  </si>
  <si>
    <t>Étkeztetés bevétele összesen:</t>
  </si>
  <si>
    <t>Kiadások</t>
  </si>
  <si>
    <t>Élelmiszer</t>
  </si>
  <si>
    <t xml:space="preserve">Táboroztatás </t>
  </si>
  <si>
    <t>Munkahelyi vendéglátás</t>
  </si>
  <si>
    <t>Napközis gyermeke étekeztetése</t>
  </si>
  <si>
    <t>Óvodás gyermekek étkeztetése</t>
  </si>
  <si>
    <t>Bér+ járulékok</t>
  </si>
  <si>
    <t>kétszeri étkezés     60 fő x 220 nap x 270 Ft</t>
  </si>
  <si>
    <t>13 fő</t>
  </si>
  <si>
    <t>2 fő</t>
  </si>
  <si>
    <t>26 fő</t>
  </si>
  <si>
    <t>16 fő</t>
  </si>
  <si>
    <t>9 fő</t>
  </si>
  <si>
    <t>6 fő</t>
  </si>
  <si>
    <t>1 fő</t>
  </si>
  <si>
    <t>5 fő</t>
  </si>
  <si>
    <t>8 fő</t>
  </si>
  <si>
    <t>91 fő</t>
  </si>
  <si>
    <t>46 fő</t>
  </si>
  <si>
    <t>137 fő</t>
  </si>
  <si>
    <t>Szennyvíz projekt önkormányzati hozzájárulás</t>
  </si>
  <si>
    <r>
      <t xml:space="preserve">Gyógyszerbeszerzés </t>
    </r>
    <r>
      <rPr>
        <sz val="10"/>
        <rFont val="Arial"/>
        <family val="0"/>
      </rPr>
      <t xml:space="preserve"> </t>
    </r>
  </si>
  <si>
    <t>Szociális továbbk.</t>
  </si>
  <si>
    <t>Közalkalmazottak alapilletménye; 9 fő</t>
  </si>
  <si>
    <t>TB járulék 27%</t>
  </si>
  <si>
    <t>Állami normatívából származó kiadás</t>
  </si>
  <si>
    <t>Térítési díjból származó kiadás</t>
  </si>
  <si>
    <t>Közalkalmazottak alapilletménye; 14 fő</t>
  </si>
  <si>
    <t>Mt.hatály alá tartozó 2 fő alapilletménye</t>
  </si>
  <si>
    <t>Mt. Hatálya alá tartozó keresetkiegíszítés</t>
  </si>
  <si>
    <t xml:space="preserve">Étkezési támogatás </t>
  </si>
  <si>
    <t>Kiemelt munkav.járó keresetkiegészítés</t>
  </si>
  <si>
    <t>Szakirodalom 7x 4.000 Ft</t>
  </si>
  <si>
    <t>Bankszámlavezetési díj</t>
  </si>
  <si>
    <t xml:space="preserve">Működési pénzeszköz átadás </t>
  </si>
  <si>
    <t>Polgármesteri keret</t>
  </si>
  <si>
    <t xml:space="preserve">Túlóra + versenyfelkészítés, tanulókíséret </t>
  </si>
  <si>
    <t>Szakirodalom 19 fő</t>
  </si>
  <si>
    <t>Egyéb juttatás, KIMUKKI  2009-ben fel nem használt:164000</t>
  </si>
  <si>
    <t>Helyettesítés</t>
  </si>
  <si>
    <t>Logopédia</t>
  </si>
  <si>
    <t>Közalkalmazottak alapilletménye; 21fő pedagógus + 4 fő tec.</t>
  </si>
  <si>
    <t>Kereset kiegíszítés + 4 fő techn.</t>
  </si>
  <si>
    <t>Étkezési támogatás + 4 fő tech,</t>
  </si>
  <si>
    <t>Szakmai anyag és kisértékű tárgyi eszköz (karton, ragasztó, zsebtelep, kazetta, lemez, vegyszer, szagelszívó, tábla, izzó, fólia, 2009 évi inf. Pály.</t>
  </si>
  <si>
    <t>Pályázati Önrész</t>
  </si>
  <si>
    <t>Tanulói tankönyvtámogatás</t>
  </si>
  <si>
    <t>3. Évfolyam -   8 hónapra       38 fő</t>
  </si>
  <si>
    <t>1-2. Évfolyam -8 hónapra       75 fő</t>
  </si>
  <si>
    <t xml:space="preserve">4. évfolyam -   8 hónapra       28 fő </t>
  </si>
  <si>
    <t>5-6. Évfolyam - 8 hónapra     70 fő</t>
  </si>
  <si>
    <t>7-8. Évfolyam - 8 hónapra     76 fő</t>
  </si>
  <si>
    <t>1-2. Évfolyam - 4 hónapra     67fő</t>
  </si>
  <si>
    <t>3. Évfolyam - 4 hónapra        36 fő</t>
  </si>
  <si>
    <t>4. Évfolyam - 4 hónapra        38 fő</t>
  </si>
  <si>
    <t>5-6. Évfolyam - 4 hónapra     61 fő</t>
  </si>
  <si>
    <t>7. Évfolyam - 4 hónapra        37 fő</t>
  </si>
  <si>
    <t>8. Évfolyam - 4 hónapra        36 fő</t>
  </si>
  <si>
    <t xml:space="preserve"> - 1-4. Évfolyam   8 hónapra   60 fő</t>
  </si>
  <si>
    <t xml:space="preserve">   1-  4. Évfolyam 4 hónapra   60 fő</t>
  </si>
  <si>
    <t>Ált.isk. 4 hónapra  19 fő</t>
  </si>
  <si>
    <t xml:space="preserve">Ápolási díj, 18 év feletti                               </t>
  </si>
  <si>
    <t xml:space="preserve"> járulék 24%</t>
  </si>
  <si>
    <t xml:space="preserve">Óvoda 4 hónapra </t>
  </si>
  <si>
    <t>Fizetendő ÁFA</t>
  </si>
  <si>
    <t>Rulír hitel kamat: dec.  757 664 x 12=  9 091 968</t>
  </si>
  <si>
    <t xml:space="preserve">  összesen:                                            12 091 968 </t>
  </si>
  <si>
    <t xml:space="preserve">  + banki költség                                      3 000 000</t>
  </si>
  <si>
    <t>Sajátosnevelésű igényű gyerm.tanulók</t>
  </si>
  <si>
    <t>Téjékoztatásként:</t>
  </si>
  <si>
    <t>Mezőőri szolgálat: 2010. évi költségvetés</t>
  </si>
  <si>
    <t>Önkormányzati konyha: 2010. évi költségvetése</t>
  </si>
  <si>
    <t>2010. évi hozzájárulás</t>
  </si>
  <si>
    <t>Felújítási kiadás ebben nincs tervezve.</t>
  </si>
  <si>
    <t xml:space="preserve">EU-s forrásból fínanszírozott támogatással megvalósuló programok bevétele és kiadása </t>
  </si>
  <si>
    <t>kiadása ebben az évben nincs.</t>
  </si>
  <si>
    <t>programok bevétele és</t>
  </si>
  <si>
    <t>Felhalmozási, beruházási</t>
  </si>
  <si>
    <t>6.számú melléklet</t>
  </si>
  <si>
    <t>Működési célú hitelfelvétel</t>
  </si>
  <si>
    <t>10. számú melléklet</t>
  </si>
  <si>
    <t>2010.évi ÁFA kimutatás</t>
  </si>
  <si>
    <t>Fizetendő:</t>
  </si>
  <si>
    <t>Bevételek:</t>
  </si>
  <si>
    <t>Bruttó</t>
  </si>
  <si>
    <t>Pannon bérleti díj</t>
  </si>
  <si>
    <t>Vadafone bérketi díj</t>
  </si>
  <si>
    <t>Táborosok étkeztetése</t>
  </si>
  <si>
    <t>Óvodás gyermekek étk.</t>
  </si>
  <si>
    <t>Napközis gyermekek étk.</t>
  </si>
  <si>
    <t>Piaci helypénz</t>
  </si>
  <si>
    <t>Szoc.étkezés.</t>
  </si>
  <si>
    <t>Temetői szolg.</t>
  </si>
  <si>
    <t>Műv.Ház bérleti díj</t>
  </si>
  <si>
    <t>Ingatlanok bérbeadása</t>
  </si>
  <si>
    <t xml:space="preserve">Szemétszállító autó </t>
  </si>
  <si>
    <t>Visszaigényelhető:</t>
  </si>
  <si>
    <t>Kiadás</t>
  </si>
  <si>
    <t>Összes kiadás</t>
  </si>
  <si>
    <t>Óvodás gyermekek.étk.</t>
  </si>
  <si>
    <t>Szociális étk.</t>
  </si>
  <si>
    <t xml:space="preserve">2009.ÉVI </t>
  </si>
  <si>
    <t>Mindösszesen</t>
  </si>
  <si>
    <t>Egyenleg (fizetendő)</t>
  </si>
  <si>
    <t>9. számú melléklet</t>
  </si>
  <si>
    <t>A működési és felhalmozási célú bevételek és kiadások                                                                         2010-2011-2012. évi alakulását külön bemutetó mérleg</t>
  </si>
  <si>
    <t>ezer forintban</t>
  </si>
  <si>
    <t>Megnevezés</t>
  </si>
  <si>
    <t>Sor-szám</t>
  </si>
  <si>
    <t>2010. évre</t>
  </si>
  <si>
    <t>2011. évre</t>
  </si>
  <si>
    <t>2012. évre</t>
  </si>
  <si>
    <t>I. Működési bevételek és kiadások</t>
  </si>
  <si>
    <t>Intézményi működési bevételek (levonva a beruházási és felújítási áfa visszatérülések, értékesített tárgyi eszközök és immatriális javak áfá-ja,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</si>
  <si>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</si>
  <si>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</si>
  <si>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</si>
  <si>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</si>
  <si>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</si>
  <si>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</si>
  <si>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</si>
  <si>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</si>
  <si>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</si>
  <si>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(01+….+10)</t>
  </si>
  <si>
    <t>Személyi juttatások</t>
  </si>
  <si>
    <t>Munkaadókat terhelő járulékok</t>
  </si>
  <si>
    <t>Dologi kiadások és egyéb folyó kiadások ( levonva az értékesített tárgyi eszközök, immateriális javak utáni áfa befizetés és kamazkifizetés)</t>
  </si>
  <si>
    <t>Működési célú péneszközátadás államháztartáson kívülre, egyéb támogatás</t>
  </si>
  <si>
    <t>Támogatásértékű működési kiadás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</si>
  <si>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</si>
  <si>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</si>
  <si>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</si>
  <si>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</si>
  <si>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</si>
  <si>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lajáratú értékpapírok beváltása, vásárlása</t>
  </si>
  <si>
    <t>Tartalékok</t>
  </si>
  <si>
    <t>Működési célú kiadások összesen (12+…..+23)</t>
  </si>
  <si>
    <t>sor-        szám</t>
  </si>
  <si>
    <t>2010.évre</t>
  </si>
  <si>
    <t>II. Felhalmozási célú bevételek és kiadások</t>
  </si>
  <si>
    <t>Önkormányzatok felhalmozási és tőke jellegű bevételei (levonva a felhalmozási célúpénzeszközátvétel államháztartáson kívülről 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</si>
  <si>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</si>
  <si>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</si>
  <si>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</si>
  <si>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</si>
  <si>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 lebonyolítási) célú felhalmozási bevétel</t>
  </si>
  <si>
    <t>Beruházási és felújítási áfa visszatérülése</t>
  </si>
  <si>
    <t>Értékesített tárgyi eszközök és immatariális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</si>
  <si>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</si>
  <si>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</si>
  <si>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</si>
  <si>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</si>
  <si>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összesen( 25+….+36)</t>
  </si>
  <si>
    <t>Felhalmozási kiadások (áfa-val együtt)</t>
  </si>
  <si>
    <t>Felújítási kiadások ( áfa-val együtt)</t>
  </si>
  <si>
    <t>Értékesített tárgyi eszközök , immateriális javak utáni áfa 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</si>
  <si>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</si>
  <si>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</si>
  <si>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</si>
  <si>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</si>
  <si>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</si>
  <si>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</si>
  <si>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</si>
  <si>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összesen( 38+….+48)</t>
  </si>
  <si>
    <t>Önkormányzat bevételei összesen(11+37)</t>
  </si>
  <si>
    <t>Önkormányzat kiadásai összesen (24+49)</t>
  </si>
  <si>
    <t>Finanszírozási célú műveletek</t>
  </si>
  <si>
    <t>9/A</t>
  </si>
  <si>
    <r>
      <t>Bevétel:</t>
    </r>
    <r>
      <rPr>
        <sz val="14"/>
        <rFont val="Times New Roman"/>
        <family val="1"/>
      </rPr>
      <t xml:space="preserve">      </t>
    </r>
  </si>
  <si>
    <t>539.015.583.-</t>
  </si>
  <si>
    <r>
      <t>Kiadás:</t>
    </r>
    <r>
      <rPr>
        <sz val="14"/>
        <rFont val="Times New Roman"/>
        <family val="1"/>
      </rPr>
      <t xml:space="preserve">       </t>
    </r>
  </si>
  <si>
    <t>549.412.080.-</t>
  </si>
  <si>
    <r>
      <t>Egyenleg:</t>
    </r>
    <r>
      <rPr>
        <sz val="14"/>
        <rFont val="Times New Roman"/>
        <family val="1"/>
      </rPr>
      <t xml:space="preserve">   </t>
    </r>
  </si>
  <si>
    <t>-10.396.497.-</t>
  </si>
  <si>
    <t>Előző évi pénzmaradvány nem keletkezett.</t>
  </si>
  <si>
    <t>9/B</t>
  </si>
  <si>
    <t xml:space="preserve">Működési célú bevétel:            </t>
  </si>
  <si>
    <t xml:space="preserve"> 235.246.782.-</t>
  </si>
  <si>
    <t xml:space="preserve">Állami finanszírozás                </t>
  </si>
  <si>
    <t xml:space="preserve"> 303.768.801.-</t>
  </si>
  <si>
    <t xml:space="preserve">Működési célú hitelfelvétel       </t>
  </si>
  <si>
    <t xml:space="preserve"> 10.396.497.-</t>
  </si>
  <si>
    <t xml:space="preserve">Bevétel összesen:                     </t>
  </si>
  <si>
    <t xml:space="preserve"> 549.412.080.-</t>
  </si>
  <si>
    <t xml:space="preserve">Felhalmozási célú bevétel:                       </t>
  </si>
  <si>
    <t xml:space="preserve">  0.-</t>
  </si>
  <si>
    <t xml:space="preserve">Működési célú kiadás:             </t>
  </si>
  <si>
    <t xml:space="preserve"> 544.397.525.-</t>
  </si>
  <si>
    <t xml:space="preserve">Felhalmozási célú kiadás:             </t>
  </si>
  <si>
    <t xml:space="preserve">Kiadás összesen:                       </t>
  </si>
  <si>
    <t>11. számú melléklet</t>
  </si>
  <si>
    <t xml:space="preserve">   5.014.555.-</t>
  </si>
  <si>
    <t>2010. évi</t>
  </si>
  <si>
    <t>A költségvetési hiány külső finanszírozására működési célú hitel</t>
  </si>
  <si>
    <t>szügséges.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</si>
</sst>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#,##0\ &quot;Ft&quot;"/>
    <numFmt numFmtId="166" formatCode="#,##0\ _F_t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</numFmts>
  <fonts count="35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sz val="36"/>
      <name val="Arial"/>
      <family val="0"/>
    </font>
    <font>
      <sz val="9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sz val="28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.5"/>
      <name val="Arial CE"/>
      <family val="2"/>
    </font>
    <font>
      <sz val="9"/>
      <name val="Arial CE"/>
      <family val="2"/>
    </font>
    <font>
      <b/>
      <sz val="8.5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6" fontId="7" fillId="0" borderId="12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2" fillId="0" borderId="16" xfId="0" applyFont="1" applyBorder="1" applyAlignment="1">
      <alignment/>
    </xf>
    <xf numFmtId="165" fontId="10" fillId="0" borderId="16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 wrapText="1"/>
    </xf>
    <xf numFmtId="165" fontId="10" fillId="0" borderId="16" xfId="0" applyNumberFormat="1" applyFont="1" applyBorder="1" applyAlignment="1">
      <alignment/>
    </xf>
    <xf numFmtId="165" fontId="10" fillId="0" borderId="7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/>
    </xf>
    <xf numFmtId="165" fontId="0" fillId="0" borderId="20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165" fontId="15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5" fillId="0" borderId="14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165" fontId="10" fillId="0" borderId="23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25" xfId="0" applyFont="1" applyBorder="1" applyAlignment="1">
      <alignment/>
    </xf>
    <xf numFmtId="165" fontId="2" fillId="0" borderId="25" xfId="0" applyNumberFormat="1" applyFont="1" applyBorder="1" applyAlignment="1">
      <alignment/>
    </xf>
    <xf numFmtId="0" fontId="0" fillId="0" borderId="15" xfId="0" applyBorder="1" applyAlignment="1">
      <alignment/>
    </xf>
    <xf numFmtId="165" fontId="2" fillId="0" borderId="16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/>
    </xf>
    <xf numFmtId="165" fontId="12" fillId="0" borderId="16" xfId="0" applyNumberFormat="1" applyFont="1" applyBorder="1" applyAlignment="1">
      <alignment/>
    </xf>
    <xf numFmtId="165" fontId="0" fillId="0" borderId="16" xfId="0" applyNumberFormat="1" applyFill="1" applyBorder="1" applyAlignment="1">
      <alignment/>
    </xf>
    <xf numFmtId="165" fontId="14" fillId="0" borderId="16" xfId="0" applyNumberFormat="1" applyFont="1" applyBorder="1" applyAlignment="1">
      <alignment/>
    </xf>
    <xf numFmtId="0" fontId="14" fillId="0" borderId="25" xfId="0" applyFont="1" applyBorder="1" applyAlignment="1">
      <alignment/>
    </xf>
    <xf numFmtId="165" fontId="14" fillId="0" borderId="25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5" fontId="12" fillId="0" borderId="26" xfId="0" applyNumberFormat="1" applyFont="1" applyBorder="1" applyAlignment="1">
      <alignment/>
    </xf>
    <xf numFmtId="165" fontId="12" fillId="0" borderId="27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5" fontId="5" fillId="0" borderId="16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0" fillId="0" borderId="28" xfId="0" applyBorder="1" applyAlignment="1">
      <alignment/>
    </xf>
    <xf numFmtId="165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right"/>
    </xf>
    <xf numFmtId="165" fontId="0" fillId="0" borderId="25" xfId="0" applyNumberFormat="1" applyBorder="1" applyAlignment="1">
      <alignment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0" xfId="0" applyFont="1" applyAlignment="1">
      <alignment/>
    </xf>
    <xf numFmtId="165" fontId="18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165" fontId="17" fillId="0" borderId="16" xfId="0" applyNumberFormat="1" applyFont="1" applyBorder="1" applyAlignment="1">
      <alignment/>
    </xf>
    <xf numFmtId="0" fontId="17" fillId="0" borderId="25" xfId="0" applyFont="1" applyBorder="1" applyAlignment="1">
      <alignment/>
    </xf>
    <xf numFmtId="165" fontId="17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165" fontId="12" fillId="0" borderId="28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0" fillId="0" borderId="19" xfId="0" applyFont="1" applyBorder="1" applyAlignment="1">
      <alignment/>
    </xf>
    <xf numFmtId="165" fontId="2" fillId="0" borderId="27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6" fontId="25" fillId="0" borderId="31" xfId="0" applyNumberFormat="1" applyFont="1" applyBorder="1" applyAlignment="1">
      <alignment horizontal="right"/>
    </xf>
    <xf numFmtId="166" fontId="25" fillId="0" borderId="33" xfId="0" applyNumberFormat="1" applyFont="1" applyBorder="1" applyAlignment="1">
      <alignment horizontal="right"/>
    </xf>
    <xf numFmtId="166" fontId="25" fillId="0" borderId="29" xfId="0" applyNumberFormat="1" applyFont="1" applyBorder="1" applyAlignment="1">
      <alignment horizontal="right"/>
    </xf>
    <xf numFmtId="166" fontId="25" fillId="0" borderId="34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6" fontId="25" fillId="0" borderId="35" xfId="0" applyNumberFormat="1" applyFont="1" applyBorder="1" applyAlignment="1">
      <alignment horizontal="right"/>
    </xf>
    <xf numFmtId="166" fontId="25" fillId="0" borderId="16" xfId="0" applyNumberFormat="1" applyFont="1" applyBorder="1" applyAlignment="1">
      <alignment horizontal="right"/>
    </xf>
    <xf numFmtId="166" fontId="25" fillId="0" borderId="36" xfId="0" applyNumberFormat="1" applyFont="1" applyBorder="1" applyAlignment="1">
      <alignment horizontal="right"/>
    </xf>
    <xf numFmtId="166" fontId="25" fillId="0" borderId="37" xfId="0" applyNumberFormat="1" applyFont="1" applyBorder="1" applyAlignment="1">
      <alignment horizontal="right"/>
    </xf>
    <xf numFmtId="166" fontId="25" fillId="0" borderId="14" xfId="0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6" fillId="0" borderId="16" xfId="0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38" xfId="0" applyFont="1" applyBorder="1" applyAlignment="1">
      <alignment horizontal="left"/>
    </xf>
    <xf numFmtId="166" fontId="2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5" fillId="0" borderId="16" xfId="0" applyNumberFormat="1" applyFont="1" applyBorder="1" applyAlignment="1">
      <alignment horizontal="right"/>
    </xf>
    <xf numFmtId="166" fontId="25" fillId="0" borderId="35" xfId="0" applyNumberFormat="1" applyFont="1" applyBorder="1" applyAlignment="1">
      <alignment horizontal="right"/>
    </xf>
    <xf numFmtId="166" fontId="25" fillId="0" borderId="14" xfId="0" applyNumberFormat="1" applyFont="1" applyBorder="1" applyAlignment="1">
      <alignment horizontal="right"/>
    </xf>
    <xf numFmtId="166" fontId="25" fillId="0" borderId="3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65" fontId="17" fillId="0" borderId="0" xfId="0" applyNumberFormat="1" applyFont="1" applyAlignment="1">
      <alignment horizontal="right"/>
    </xf>
    <xf numFmtId="165" fontId="5" fillId="0" borderId="27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0" borderId="32" xfId="0" applyFont="1" applyBorder="1" applyAlignment="1">
      <alignment/>
    </xf>
    <xf numFmtId="0" fontId="1" fillId="0" borderId="25" xfId="0" applyFont="1" applyBorder="1" applyAlignment="1">
      <alignment/>
    </xf>
    <xf numFmtId="165" fontId="17" fillId="0" borderId="0" xfId="0" applyNumberFormat="1" applyFont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165" fontId="15" fillId="0" borderId="27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17" fillId="0" borderId="0" xfId="0" applyFont="1" applyAlignment="1">
      <alignment horizontal="right"/>
    </xf>
    <xf numFmtId="166" fontId="0" fillId="0" borderId="16" xfId="0" applyNumberFormat="1" applyBorder="1" applyAlignment="1">
      <alignment/>
    </xf>
    <xf numFmtId="166" fontId="12" fillId="0" borderId="16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6" xfId="0" applyFont="1" applyBorder="1" applyAlignment="1">
      <alignment wrapText="1"/>
    </xf>
    <xf numFmtId="0" fontId="17" fillId="0" borderId="3" xfId="0" applyFont="1" applyBorder="1" applyAlignment="1">
      <alignment/>
    </xf>
    <xf numFmtId="166" fontId="17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 horizontal="right"/>
    </xf>
    <xf numFmtId="165" fontId="5" fillId="0" borderId="9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5" fontId="0" fillId="0" borderId="31" xfId="0" applyNumberFormat="1" applyBorder="1" applyAlignment="1">
      <alignment/>
    </xf>
    <xf numFmtId="165" fontId="3" fillId="0" borderId="16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3" fillId="0" borderId="24" xfId="0" applyNumberFormat="1" applyFon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5" fillId="0" borderId="42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22" xfId="0" applyFont="1" applyBorder="1" applyAlignment="1">
      <alignment wrapText="1"/>
    </xf>
    <xf numFmtId="0" fontId="10" fillId="0" borderId="43" xfId="0" applyFont="1" applyBorder="1" applyAlignment="1">
      <alignment/>
    </xf>
    <xf numFmtId="165" fontId="10" fillId="0" borderId="44" xfId="0" applyNumberFormat="1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6" fillId="0" borderId="18" xfId="0" applyFont="1" applyBorder="1" applyAlignment="1">
      <alignment/>
    </xf>
    <xf numFmtId="165" fontId="6" fillId="0" borderId="20" xfId="0" applyNumberFormat="1" applyFont="1" applyBorder="1" applyAlignment="1">
      <alignment horizontal="right"/>
    </xf>
    <xf numFmtId="0" fontId="0" fillId="0" borderId="45" xfId="0" applyFill="1" applyBorder="1" applyAlignment="1">
      <alignment/>
    </xf>
    <xf numFmtId="165" fontId="0" fillId="0" borderId="45" xfId="0" applyNumberFormat="1" applyFill="1" applyBorder="1" applyAlignment="1">
      <alignment/>
    </xf>
    <xf numFmtId="0" fontId="0" fillId="0" borderId="44" xfId="0" applyBorder="1" applyAlignment="1">
      <alignment/>
    </xf>
    <xf numFmtId="165" fontId="0" fillId="0" borderId="45" xfId="0" applyNumberFormat="1" applyBorder="1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165" fontId="0" fillId="0" borderId="25" xfId="0" applyNumberFormat="1" applyFont="1" applyBorder="1" applyAlignment="1">
      <alignment/>
    </xf>
    <xf numFmtId="6" fontId="0" fillId="0" borderId="16" xfId="0" applyNumberForma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31" xfId="0" applyBorder="1" applyAlignment="1">
      <alignment horizontal="right"/>
    </xf>
    <xf numFmtId="0" fontId="11" fillId="0" borderId="22" xfId="0" applyFont="1" applyBorder="1" applyAlignment="1">
      <alignment wrapText="1"/>
    </xf>
    <xf numFmtId="0" fontId="10" fillId="0" borderId="0" xfId="0" applyFont="1" applyBorder="1" applyAlignment="1">
      <alignment/>
    </xf>
    <xf numFmtId="6" fontId="0" fillId="0" borderId="25" xfId="0" applyNumberFormat="1" applyBorder="1" applyAlignment="1">
      <alignment/>
    </xf>
    <xf numFmtId="6" fontId="17" fillId="0" borderId="16" xfId="0" applyNumberFormat="1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165" fontId="17" fillId="0" borderId="47" xfId="0" applyNumberFormat="1" applyFont="1" applyBorder="1" applyAlignment="1">
      <alignment/>
    </xf>
    <xf numFmtId="0" fontId="0" fillId="0" borderId="25" xfId="0" applyBorder="1" applyAlignment="1">
      <alignment horizontal="right"/>
    </xf>
    <xf numFmtId="0" fontId="2" fillId="0" borderId="0" xfId="0" applyFont="1" applyBorder="1" applyAlignment="1">
      <alignment/>
    </xf>
    <xf numFmtId="172" fontId="0" fillId="0" borderId="0" xfId="17" applyNumberFormat="1" applyAlignment="1">
      <alignment/>
    </xf>
    <xf numFmtId="165" fontId="0" fillId="0" borderId="16" xfId="0" applyNumberFormat="1" applyBorder="1" applyAlignment="1">
      <alignment/>
    </xf>
    <xf numFmtId="165" fontId="0" fillId="0" borderId="16" xfId="0" applyNumberForma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5" fillId="0" borderId="42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16" xfId="0" applyNumberFormat="1" applyBorder="1" applyAlignment="1">
      <alignment horizontal="right" wrapText="1"/>
    </xf>
    <xf numFmtId="165" fontId="10" fillId="0" borderId="16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26" xfId="0" applyBorder="1" applyAlignment="1">
      <alignment/>
    </xf>
    <xf numFmtId="0" fontId="14" fillId="0" borderId="16" xfId="0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6" xfId="0" applyFont="1" applyBorder="1" applyAlignment="1">
      <alignment/>
    </xf>
    <xf numFmtId="0" fontId="12" fillId="0" borderId="26" xfId="0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25" xfId="0" applyFill="1" applyBorder="1" applyAlignment="1">
      <alignment/>
    </xf>
    <xf numFmtId="0" fontId="12" fillId="0" borderId="16" xfId="0" applyFont="1" applyBorder="1" applyAlignment="1">
      <alignment wrapText="1"/>
    </xf>
    <xf numFmtId="165" fontId="12" fillId="0" borderId="16" xfId="0" applyNumberFormat="1" applyFont="1" applyBorder="1" applyAlignment="1">
      <alignment horizontal="right"/>
    </xf>
    <xf numFmtId="0" fontId="10" fillId="0" borderId="24" xfId="0" applyFont="1" applyBorder="1" applyAlignment="1">
      <alignment wrapText="1"/>
    </xf>
    <xf numFmtId="165" fontId="10" fillId="0" borderId="16" xfId="0" applyNumberFormat="1" applyFont="1" applyBorder="1" applyAlignment="1">
      <alignment horizontal="right"/>
    </xf>
    <xf numFmtId="165" fontId="10" fillId="0" borderId="31" xfId="0" applyNumberFormat="1" applyFont="1" applyBorder="1" applyAlignment="1">
      <alignment/>
    </xf>
    <xf numFmtId="165" fontId="10" fillId="0" borderId="25" xfId="0" applyNumberFormat="1" applyFont="1" applyBorder="1" applyAlignment="1">
      <alignment horizontal="right"/>
    </xf>
    <xf numFmtId="0" fontId="10" fillId="0" borderId="36" xfId="0" applyFont="1" applyBorder="1" applyAlignment="1">
      <alignment/>
    </xf>
    <xf numFmtId="0" fontId="12" fillId="0" borderId="22" xfId="0" applyFont="1" applyBorder="1" applyAlignment="1">
      <alignment wrapText="1"/>
    </xf>
    <xf numFmtId="165" fontId="12" fillId="0" borderId="25" xfId="0" applyNumberFormat="1" applyFont="1" applyBorder="1" applyAlignment="1">
      <alignment horizontal="right"/>
    </xf>
    <xf numFmtId="165" fontId="5" fillId="0" borderId="32" xfId="0" applyNumberFormat="1" applyFont="1" applyFill="1" applyBorder="1" applyAlignment="1">
      <alignment horizontal="right" wrapText="1"/>
    </xf>
    <xf numFmtId="165" fontId="5" fillId="0" borderId="32" xfId="0" applyNumberFormat="1" applyFont="1" applyBorder="1" applyAlignment="1">
      <alignment horizontal="right"/>
    </xf>
    <xf numFmtId="165" fontId="0" fillId="0" borderId="31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/>
    </xf>
    <xf numFmtId="165" fontId="17" fillId="0" borderId="48" xfId="0" applyNumberFormat="1" applyFont="1" applyBorder="1" applyAlignment="1">
      <alignment/>
    </xf>
    <xf numFmtId="165" fontId="12" fillId="0" borderId="32" xfId="0" applyNumberFormat="1" applyFont="1" applyBorder="1" applyAlignment="1">
      <alignment/>
    </xf>
    <xf numFmtId="165" fontId="12" fillId="0" borderId="28" xfId="0" applyNumberFormat="1" applyFont="1" applyBorder="1" applyAlignment="1">
      <alignment/>
    </xf>
    <xf numFmtId="165" fontId="17" fillId="0" borderId="32" xfId="0" applyNumberFormat="1" applyFont="1" applyBorder="1" applyAlignment="1">
      <alignment/>
    </xf>
    <xf numFmtId="0" fontId="0" fillId="0" borderId="16" xfId="0" applyFont="1" applyBorder="1" applyAlignment="1">
      <alignment/>
    </xf>
    <xf numFmtId="165" fontId="17" fillId="0" borderId="16" xfId="0" applyNumberFormat="1" applyFont="1" applyBorder="1" applyAlignment="1">
      <alignment/>
    </xf>
    <xf numFmtId="6" fontId="0" fillId="0" borderId="16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/>
    </xf>
    <xf numFmtId="6" fontId="5" fillId="0" borderId="16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6" fillId="0" borderId="8" xfId="0" applyFont="1" applyBorder="1" applyAlignment="1">
      <alignment/>
    </xf>
    <xf numFmtId="165" fontId="5" fillId="0" borderId="15" xfId="0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6" fontId="2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4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9" fontId="17" fillId="0" borderId="32" xfId="0" applyNumberFormat="1" applyFont="1" applyBorder="1" applyAlignment="1">
      <alignment horizontal="center"/>
    </xf>
    <xf numFmtId="9" fontId="30" fillId="0" borderId="32" xfId="0" applyNumberFormat="1" applyFont="1" applyBorder="1" applyAlignment="1">
      <alignment horizontal="center" wrapText="1"/>
    </xf>
    <xf numFmtId="9" fontId="30" fillId="0" borderId="50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165" fontId="5" fillId="0" borderId="20" xfId="0" applyNumberFormat="1" applyFont="1" applyBorder="1" applyAlignment="1">
      <alignment horizontal="right"/>
    </xf>
    <xf numFmtId="0" fontId="15" fillId="0" borderId="40" xfId="0" applyFont="1" applyBorder="1" applyAlignment="1">
      <alignment/>
    </xf>
    <xf numFmtId="165" fontId="15" fillId="0" borderId="4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12" fillId="0" borderId="42" xfId="0" applyNumberFormat="1" applyFont="1" applyBorder="1" applyAlignment="1">
      <alignment/>
    </xf>
    <xf numFmtId="6" fontId="12" fillId="0" borderId="27" xfId="0" applyNumberFormat="1" applyFont="1" applyBorder="1" applyAlignment="1">
      <alignment/>
    </xf>
    <xf numFmtId="6" fontId="17" fillId="0" borderId="1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164" fontId="0" fillId="0" borderId="16" xfId="0" applyNumberForma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6" fontId="0" fillId="0" borderId="16" xfId="0" applyNumberForma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6" fontId="12" fillId="0" borderId="27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1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25" fillId="0" borderId="32" xfId="0" applyNumberFormat="1" applyFont="1" applyBorder="1" applyAlignment="1">
      <alignment horizontal="right"/>
    </xf>
    <xf numFmtId="166" fontId="25" fillId="0" borderId="2" xfId="0" applyNumberFormat="1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4" fillId="0" borderId="53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28" fillId="0" borderId="51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166" fontId="25" fillId="0" borderId="41" xfId="0" applyNumberFormat="1" applyFont="1" applyBorder="1" applyAlignment="1">
      <alignment horizontal="right"/>
    </xf>
    <xf numFmtId="0" fontId="24" fillId="0" borderId="57" xfId="0" applyFont="1" applyBorder="1" applyAlignment="1">
      <alignment/>
    </xf>
    <xf numFmtId="166" fontId="25" fillId="0" borderId="23" xfId="0" applyNumberFormat="1" applyFont="1" applyBorder="1" applyAlignment="1">
      <alignment horizontal="right"/>
    </xf>
    <xf numFmtId="166" fontId="25" fillId="0" borderId="58" xfId="0" applyNumberFormat="1" applyFont="1" applyBorder="1" applyAlignment="1">
      <alignment horizontal="right"/>
    </xf>
    <xf numFmtId="166" fontId="25" fillId="0" borderId="25" xfId="0" applyNumberFormat="1" applyFont="1" applyBorder="1" applyAlignment="1">
      <alignment horizontal="right"/>
    </xf>
    <xf numFmtId="166" fontId="25" fillId="0" borderId="22" xfId="0" applyNumberFormat="1" applyFont="1" applyBorder="1" applyAlignment="1">
      <alignment horizontal="right"/>
    </xf>
    <xf numFmtId="166" fontId="25" fillId="0" borderId="20" xfId="0" applyNumberFormat="1" applyFont="1" applyBorder="1" applyAlignment="1">
      <alignment horizontal="right"/>
    </xf>
    <xf numFmtId="166" fontId="25" fillId="0" borderId="24" xfId="0" applyNumberFormat="1" applyFont="1" applyBorder="1" applyAlignment="1">
      <alignment horizontal="right"/>
    </xf>
    <xf numFmtId="166" fontId="25" fillId="0" borderId="52" xfId="0" applyNumberFormat="1" applyFont="1" applyBorder="1" applyAlignment="1">
      <alignment horizontal="right"/>
    </xf>
    <xf numFmtId="0" fontId="24" fillId="0" borderId="36" xfId="0" applyFont="1" applyBorder="1" applyAlignment="1">
      <alignment horizontal="center"/>
    </xf>
    <xf numFmtId="0" fontId="23" fillId="0" borderId="59" xfId="0" applyFont="1" applyBorder="1" applyAlignment="1">
      <alignment/>
    </xf>
    <xf numFmtId="166" fontId="26" fillId="0" borderId="35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166" fontId="26" fillId="0" borderId="41" xfId="0" applyNumberFormat="1" applyFont="1" applyBorder="1" applyAlignment="1">
      <alignment horizontal="right"/>
    </xf>
    <xf numFmtId="166" fontId="27" fillId="0" borderId="35" xfId="0" applyNumberFormat="1" applyFont="1" applyBorder="1" applyAlignment="1">
      <alignment horizontal="right"/>
    </xf>
    <xf numFmtId="166" fontId="24" fillId="0" borderId="32" xfId="0" applyNumberFormat="1" applyFont="1" applyBorder="1" applyAlignment="1">
      <alignment horizontal="right"/>
    </xf>
    <xf numFmtId="166" fontId="24" fillId="0" borderId="60" xfId="0" applyNumberFormat="1" applyFont="1" applyBorder="1" applyAlignment="1">
      <alignment horizontal="right"/>
    </xf>
    <xf numFmtId="6" fontId="5" fillId="0" borderId="16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165" fontId="2" fillId="0" borderId="61" xfId="0" applyNumberFormat="1" applyFont="1" applyBorder="1" applyAlignment="1">
      <alignment/>
    </xf>
    <xf numFmtId="165" fontId="12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65" fontId="17" fillId="0" borderId="27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17" fillId="0" borderId="26" xfId="0" applyNumberFormat="1" applyFont="1" applyBorder="1" applyAlignment="1">
      <alignment/>
    </xf>
    <xf numFmtId="0" fontId="17" fillId="0" borderId="8" xfId="0" applyFont="1" applyFill="1" applyBorder="1" applyAlignment="1">
      <alignment/>
    </xf>
    <xf numFmtId="0" fontId="0" fillId="0" borderId="51" xfId="0" applyBorder="1" applyAlignment="1">
      <alignment/>
    </xf>
    <xf numFmtId="6" fontId="17" fillId="0" borderId="15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15" fillId="0" borderId="16" xfId="0" applyFont="1" applyBorder="1" applyAlignment="1">
      <alignment wrapText="1"/>
    </xf>
    <xf numFmtId="165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6" fontId="0" fillId="0" borderId="16" xfId="0" applyNumberForma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165" fontId="12" fillId="0" borderId="5" xfId="0" applyNumberFormat="1" applyFont="1" applyBorder="1" applyAlignment="1">
      <alignment/>
    </xf>
    <xf numFmtId="165" fontId="0" fillId="0" borderId="62" xfId="0" applyNumberFormat="1" applyFont="1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31" xfId="0" applyNumberFormat="1" applyFont="1" applyBorder="1" applyAlignment="1">
      <alignment horizontal="right"/>
    </xf>
    <xf numFmtId="165" fontId="0" fillId="0" borderId="45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18" fillId="0" borderId="16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49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165" fontId="0" fillId="0" borderId="62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12" fillId="0" borderId="19" xfId="0" applyNumberFormat="1" applyFont="1" applyBorder="1" applyAlignment="1">
      <alignment/>
    </xf>
    <xf numFmtId="165" fontId="12" fillId="0" borderId="2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165" fontId="5" fillId="0" borderId="9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35" xfId="0" applyBorder="1" applyAlignment="1">
      <alignment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12" fillId="0" borderId="63" xfId="0" applyFont="1" applyBorder="1" applyAlignment="1">
      <alignment/>
    </xf>
    <xf numFmtId="0" fontId="0" fillId="0" borderId="64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4" fillId="0" borderId="9" xfId="0" applyFont="1" applyBorder="1" applyAlignment="1">
      <alignment/>
    </xf>
    <xf numFmtId="0" fontId="14" fillId="0" borderId="28" xfId="0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6" xfId="0" applyBorder="1" applyAlignment="1">
      <alignment/>
    </xf>
    <xf numFmtId="166" fontId="5" fillId="0" borderId="46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166" fontId="17" fillId="0" borderId="16" xfId="0" applyNumberFormat="1" applyFont="1" applyFill="1" applyBorder="1" applyAlignment="1">
      <alignment/>
    </xf>
    <xf numFmtId="166" fontId="17" fillId="0" borderId="16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0" fillId="0" borderId="35" xfId="0" applyNumberFormat="1" applyBorder="1" applyAlignment="1">
      <alignment/>
    </xf>
    <xf numFmtId="165" fontId="3" fillId="0" borderId="35" xfId="0" applyNumberFormat="1" applyFont="1" applyBorder="1" applyAlignment="1">
      <alignment/>
    </xf>
    <xf numFmtId="0" fontId="2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0" fontId="14" fillId="0" borderId="51" xfId="0" applyFont="1" applyBorder="1" applyAlignment="1">
      <alignment/>
    </xf>
    <xf numFmtId="0" fontId="14" fillId="0" borderId="12" xfId="0" applyFont="1" applyBorder="1" applyAlignment="1">
      <alignment/>
    </xf>
    <xf numFmtId="166" fontId="29" fillId="0" borderId="9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166" fontId="24" fillId="0" borderId="60" xfId="0" applyNumberFormat="1" applyFont="1" applyBorder="1" applyAlignment="1">
      <alignment horizontal="right"/>
    </xf>
    <xf numFmtId="166" fontId="25" fillId="0" borderId="35" xfId="0" applyNumberFormat="1" applyFont="1" applyBorder="1" applyAlignment="1">
      <alignment horizontal="right"/>
    </xf>
    <xf numFmtId="166" fontId="25" fillId="0" borderId="16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25" fillId="0" borderId="41" xfId="0" applyNumberFormat="1" applyFont="1" applyBorder="1" applyAlignment="1">
      <alignment horizontal="right"/>
    </xf>
    <xf numFmtId="166" fontId="25" fillId="0" borderId="31" xfId="0" applyNumberFormat="1" applyFont="1" applyBorder="1" applyAlignment="1">
      <alignment horizontal="right"/>
    </xf>
    <xf numFmtId="0" fontId="23" fillId="0" borderId="2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0" fillId="0" borderId="16" xfId="0" applyNumberFormat="1" applyBorder="1" applyAlignment="1">
      <alignment horizontal="right"/>
    </xf>
    <xf numFmtId="0" fontId="0" fillId="0" borderId="39" xfId="0" applyBorder="1" applyAlignment="1">
      <alignment/>
    </xf>
    <xf numFmtId="0" fontId="17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2" fillId="0" borderId="16" xfId="17" applyNumberFormat="1" applyFont="1" applyBorder="1" applyAlignment="1">
      <alignment/>
    </xf>
    <xf numFmtId="172" fontId="5" fillId="0" borderId="16" xfId="17" applyNumberFormat="1" applyFont="1" applyBorder="1" applyAlignment="1">
      <alignment/>
    </xf>
    <xf numFmtId="172" fontId="2" fillId="0" borderId="16" xfId="17" applyNumberFormat="1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40" xfId="0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6" xfId="0" applyFont="1" applyBorder="1" applyAlignment="1">
      <alignment wrapText="1"/>
    </xf>
    <xf numFmtId="3" fontId="17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14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172" fontId="2" fillId="0" borderId="25" xfId="17" applyNumberFormat="1" applyFont="1" applyBorder="1" applyAlignment="1">
      <alignment/>
    </xf>
    <xf numFmtId="172" fontId="12" fillId="0" borderId="27" xfId="17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31">
      <selection activeCell="A13" sqref="A13:C13"/>
    </sheetView>
  </sheetViews>
  <sheetFormatPr defaultColWidth="9.140625" defaultRowHeight="12.75"/>
  <cols>
    <col min="1" max="1" width="37.140625" style="0" customWidth="1"/>
    <col min="2" max="2" width="22.140625" style="0" customWidth="1"/>
    <col min="3" max="3" width="21.8515625" style="0" customWidth="1"/>
  </cols>
  <sheetData>
    <row r="1" ht="12.75">
      <c r="C1" t="s">
        <v>381</v>
      </c>
    </row>
    <row r="2" ht="12.75" hidden="1"/>
    <row r="4" spans="1:3" ht="18">
      <c r="A4" s="385" t="s">
        <v>468</v>
      </c>
      <c r="B4" s="386"/>
      <c r="C4" s="386"/>
    </row>
    <row r="7" ht="15.75">
      <c r="A7" s="2" t="s">
        <v>133</v>
      </c>
    </row>
    <row r="8" spans="1:3" ht="12.75">
      <c r="A8" s="387" t="s">
        <v>130</v>
      </c>
      <c r="B8" s="387"/>
      <c r="C8" s="85">
        <v>22176470</v>
      </c>
    </row>
    <row r="9" spans="1:3" ht="12.75">
      <c r="A9" s="387" t="s">
        <v>131</v>
      </c>
      <c r="B9" s="387"/>
      <c r="C9" s="85">
        <v>23022020</v>
      </c>
    </row>
    <row r="10" spans="1:3" ht="18.75" customHeight="1">
      <c r="A10" s="388" t="s">
        <v>132</v>
      </c>
      <c r="B10" s="388"/>
      <c r="C10" s="111">
        <f>SUM(C8:C9)</f>
        <v>45198490</v>
      </c>
    </row>
    <row r="12" ht="12.75" hidden="1"/>
    <row r="13" ht="16.5" thickBot="1">
      <c r="A13" s="2" t="s">
        <v>134</v>
      </c>
    </row>
    <row r="14" ht="13.5" thickBot="1">
      <c r="A14" s="119" t="s">
        <v>135</v>
      </c>
    </row>
    <row r="15" spans="1:3" ht="12.75">
      <c r="A15" s="116" t="s">
        <v>595</v>
      </c>
      <c r="B15" s="85"/>
      <c r="C15" s="85">
        <v>10756000</v>
      </c>
    </row>
    <row r="16" spans="1:3" ht="12.75">
      <c r="A16" s="31" t="s">
        <v>456</v>
      </c>
      <c r="B16" s="85"/>
      <c r="C16" s="85">
        <v>931492</v>
      </c>
    </row>
    <row r="17" spans="1:3" ht="12.75">
      <c r="A17" s="31" t="s">
        <v>136</v>
      </c>
      <c r="B17" s="85"/>
      <c r="C17" s="85">
        <v>1250000</v>
      </c>
    </row>
    <row r="18" spans="1:3" ht="12.75">
      <c r="A18" s="31" t="s">
        <v>137</v>
      </c>
      <c r="B18" s="85"/>
      <c r="C18" s="85">
        <v>2472000</v>
      </c>
    </row>
    <row r="19" spans="1:3" ht="12.75">
      <c r="A19" s="387" t="s">
        <v>138</v>
      </c>
      <c r="B19" s="387"/>
      <c r="C19" s="31"/>
    </row>
    <row r="20" spans="1:3" ht="12.75">
      <c r="A20" s="31" t="s">
        <v>605</v>
      </c>
      <c r="B20" s="85"/>
      <c r="C20" s="85">
        <v>22500</v>
      </c>
    </row>
    <row r="21" spans="1:3" ht="12.75">
      <c r="A21" s="31" t="s">
        <v>14</v>
      </c>
      <c r="B21" s="85"/>
      <c r="C21" s="85">
        <v>180000</v>
      </c>
    </row>
    <row r="22" spans="1:3" ht="12.75">
      <c r="A22" s="31" t="s">
        <v>139</v>
      </c>
      <c r="B22" s="85"/>
      <c r="C22" s="85">
        <v>402750</v>
      </c>
    </row>
    <row r="23" spans="1:3" ht="12.75">
      <c r="A23" s="112" t="s">
        <v>140</v>
      </c>
      <c r="B23" s="113"/>
      <c r="C23" s="113"/>
    </row>
    <row r="24" spans="2:3" ht="12.75">
      <c r="B24" s="65"/>
      <c r="C24" s="65"/>
    </row>
    <row r="25" spans="1:3" ht="12.75">
      <c r="A25" s="31" t="s">
        <v>596</v>
      </c>
      <c r="B25" s="85"/>
      <c r="C25" s="85">
        <v>4160563</v>
      </c>
    </row>
    <row r="26" spans="1:3" ht="13.5" thickBot="1">
      <c r="A26" s="114" t="s">
        <v>141</v>
      </c>
      <c r="B26" s="115"/>
      <c r="C26" s="115"/>
    </row>
    <row r="27" spans="1:3" ht="18.75" customHeight="1" thickBot="1">
      <c r="A27" s="394" t="s">
        <v>142</v>
      </c>
      <c r="B27" s="395"/>
      <c r="C27" s="362">
        <f>SUM(C15:C25)</f>
        <v>20175305</v>
      </c>
    </row>
    <row r="29" ht="12.75">
      <c r="A29" s="110" t="s">
        <v>143</v>
      </c>
    </row>
    <row r="30" spans="1:3" ht="12.75">
      <c r="A30" s="31" t="s">
        <v>144</v>
      </c>
      <c r="B30" s="85"/>
      <c r="C30" s="85">
        <v>7631232</v>
      </c>
    </row>
    <row r="31" spans="1:3" ht="12.75">
      <c r="A31" s="31" t="s">
        <v>405</v>
      </c>
      <c r="B31" s="85"/>
      <c r="C31" s="85">
        <v>80000</v>
      </c>
    </row>
    <row r="32" spans="1:3" ht="12.75">
      <c r="A32" s="31" t="s">
        <v>593</v>
      </c>
      <c r="B32" s="85"/>
      <c r="C32" s="85">
        <v>240000</v>
      </c>
    </row>
    <row r="33" spans="1:3" ht="12.75">
      <c r="A33" s="31" t="s">
        <v>145</v>
      </c>
      <c r="B33" s="85"/>
      <c r="C33" s="85">
        <v>60000</v>
      </c>
    </row>
    <row r="34" spans="1:3" ht="12.75">
      <c r="A34" s="31" t="s">
        <v>146</v>
      </c>
      <c r="B34" s="85"/>
      <c r="C34" s="85">
        <v>20000</v>
      </c>
    </row>
    <row r="35" spans="1:3" ht="12.75">
      <c r="A35" s="31" t="s">
        <v>147</v>
      </c>
      <c r="B35" s="85"/>
      <c r="C35" s="85">
        <v>250000</v>
      </c>
    </row>
    <row r="36" spans="1:3" ht="12.75">
      <c r="A36" s="31" t="s">
        <v>94</v>
      </c>
      <c r="B36" s="85"/>
      <c r="C36" s="85">
        <v>90000</v>
      </c>
    </row>
    <row r="37" spans="1:3" ht="24.75">
      <c r="A37" s="84" t="s">
        <v>404</v>
      </c>
      <c r="B37" s="85"/>
      <c r="C37" s="85">
        <v>450000</v>
      </c>
    </row>
    <row r="38" spans="1:3" ht="12.75">
      <c r="A38" s="31" t="s">
        <v>148</v>
      </c>
      <c r="B38" s="85"/>
      <c r="C38" s="85">
        <v>190000</v>
      </c>
    </row>
    <row r="39" spans="1:3" ht="12.75">
      <c r="A39" s="31" t="s">
        <v>149</v>
      </c>
      <c r="B39" s="85"/>
      <c r="C39" s="85">
        <v>80000</v>
      </c>
    </row>
    <row r="40" spans="1:3" ht="12.75">
      <c r="A40" s="31" t="s">
        <v>150</v>
      </c>
      <c r="B40" s="85"/>
      <c r="C40" s="85">
        <v>1500000</v>
      </c>
    </row>
    <row r="41" spans="1:3" ht="12.75">
      <c r="A41" s="31" t="s">
        <v>151</v>
      </c>
      <c r="B41" s="85"/>
      <c r="C41" s="85">
        <v>350000</v>
      </c>
    </row>
    <row r="42" spans="1:3" ht="12.75">
      <c r="A42" s="31" t="s">
        <v>152</v>
      </c>
      <c r="B42" s="85"/>
      <c r="C42" s="85">
        <v>140000</v>
      </c>
    </row>
    <row r="43" spans="1:3" ht="12.75">
      <c r="A43" s="31" t="s">
        <v>153</v>
      </c>
      <c r="B43" s="85"/>
      <c r="C43" s="85">
        <v>200000</v>
      </c>
    </row>
    <row r="44" spans="1:3" ht="12.75">
      <c r="A44" s="31" t="s">
        <v>406</v>
      </c>
      <c r="B44" s="85"/>
      <c r="C44" s="85">
        <v>240000</v>
      </c>
    </row>
    <row r="45" spans="1:3" ht="12.75" hidden="1">
      <c r="A45" s="31"/>
      <c r="B45" s="85"/>
      <c r="C45" s="85"/>
    </row>
    <row r="46" spans="1:3" ht="12.75">
      <c r="A46" s="31" t="s">
        <v>154</v>
      </c>
      <c r="B46" s="85"/>
      <c r="C46" s="85">
        <v>1347500</v>
      </c>
    </row>
    <row r="47" spans="1:3" ht="12.75">
      <c r="A47" s="31" t="s">
        <v>594</v>
      </c>
      <c r="B47" s="85"/>
      <c r="C47" s="85">
        <v>85600</v>
      </c>
    </row>
    <row r="48" spans="1:3" ht="15" customHeight="1" thickBot="1">
      <c r="A48" s="396" t="s">
        <v>111</v>
      </c>
      <c r="B48" s="396"/>
      <c r="C48" s="115">
        <f>SUM(C30:C47)</f>
        <v>12954332</v>
      </c>
    </row>
    <row r="49" spans="1:3" ht="18.75" customHeight="1" thickBot="1">
      <c r="A49" s="397" t="s">
        <v>155</v>
      </c>
      <c r="B49" s="398"/>
      <c r="C49" s="91">
        <f>C27+C48</f>
        <v>33129637</v>
      </c>
    </row>
    <row r="50" ht="13.5" thickBot="1"/>
    <row r="51" spans="1:3" ht="15.75" thickBot="1">
      <c r="A51" s="389" t="s">
        <v>407</v>
      </c>
      <c r="B51" s="390"/>
      <c r="C51" s="391"/>
    </row>
    <row r="52" spans="2:3" ht="12.75">
      <c r="B52" s="65"/>
      <c r="C52" s="65"/>
    </row>
    <row r="53" spans="1:3" ht="12.75">
      <c r="A53" s="31" t="s">
        <v>597</v>
      </c>
      <c r="B53" s="31"/>
      <c r="C53" s="208">
        <v>4429040</v>
      </c>
    </row>
    <row r="54" spans="1:3" ht="12.75">
      <c r="A54" s="31" t="s">
        <v>598</v>
      </c>
      <c r="B54" s="31"/>
      <c r="C54" s="208">
        <v>7630400</v>
      </c>
    </row>
    <row r="55" spans="1:3" ht="12.75">
      <c r="A55" s="31" t="s">
        <v>636</v>
      </c>
      <c r="B55" s="31"/>
      <c r="C55" s="208">
        <v>1526080</v>
      </c>
    </row>
    <row r="56" spans="1:3" ht="12.75">
      <c r="A56" s="112" t="s">
        <v>6</v>
      </c>
      <c r="B56" s="112"/>
      <c r="C56" s="214">
        <f>SUM(C53:C54)</f>
        <v>12059440</v>
      </c>
    </row>
    <row r="57" spans="1:3" ht="19.5" customHeight="1" thickBot="1">
      <c r="A57" s="392" t="s">
        <v>157</v>
      </c>
      <c r="B57" s="393"/>
      <c r="C57" s="270">
        <f>C49+C56</f>
        <v>45189077</v>
      </c>
    </row>
  </sheetData>
  <mergeCells count="10">
    <mergeCell ref="A51:C51"/>
    <mergeCell ref="A57:B57"/>
    <mergeCell ref="A19:B19"/>
    <mergeCell ref="A27:B27"/>
    <mergeCell ref="A48:B48"/>
    <mergeCell ref="A49:B49"/>
    <mergeCell ref="A4:C4"/>
    <mergeCell ref="A8:B8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9">
      <selection activeCell="F36" sqref="F36"/>
    </sheetView>
  </sheetViews>
  <sheetFormatPr defaultColWidth="9.140625" defaultRowHeight="12.75"/>
  <cols>
    <col min="1" max="1" width="43.28125" style="0" customWidth="1"/>
    <col min="2" max="2" width="15.28125" style="0" customWidth="1"/>
    <col min="3" max="3" width="23.00390625" style="0" customWidth="1"/>
  </cols>
  <sheetData>
    <row r="1" ht="12.75">
      <c r="C1" t="s">
        <v>386</v>
      </c>
    </row>
    <row r="2" ht="13.5" thickBot="1"/>
    <row r="3" spans="1:3" ht="16.5" thickBot="1">
      <c r="A3" s="432" t="s">
        <v>642</v>
      </c>
      <c r="B3" s="433"/>
      <c r="C3" s="434"/>
    </row>
    <row r="5" spans="1:3" ht="15">
      <c r="A5" s="31" t="s">
        <v>257</v>
      </c>
      <c r="B5" s="85">
        <v>1200000</v>
      </c>
      <c r="C5" s="85"/>
    </row>
    <row r="6" spans="1:3" ht="12.75">
      <c r="A6" s="31" t="s">
        <v>229</v>
      </c>
      <c r="B6" s="85">
        <v>1000000</v>
      </c>
      <c r="C6" s="85"/>
    </row>
    <row r="7" spans="1:3" ht="15">
      <c r="A7" s="50" t="s">
        <v>30</v>
      </c>
      <c r="B7" s="86"/>
      <c r="C7" s="86">
        <f>SUM(B5:B6)</f>
        <v>2200000</v>
      </c>
    </row>
    <row r="8" spans="2:3" ht="12.75">
      <c r="B8" s="65"/>
      <c r="C8" s="65"/>
    </row>
    <row r="9" spans="1:3" ht="15">
      <c r="A9" s="36" t="s">
        <v>230</v>
      </c>
      <c r="B9" s="65"/>
      <c r="C9" s="65"/>
    </row>
    <row r="10" spans="1:3" ht="12.75">
      <c r="A10" s="31" t="s">
        <v>231</v>
      </c>
      <c r="B10" s="85"/>
      <c r="C10" s="113">
        <v>3699554</v>
      </c>
    </row>
    <row r="11" spans="1:3" ht="12.75">
      <c r="A11" s="31"/>
      <c r="B11" s="85"/>
      <c r="C11" s="85"/>
    </row>
    <row r="12" spans="1:3" ht="12.75">
      <c r="A12" s="150" t="s">
        <v>232</v>
      </c>
      <c r="B12" s="85"/>
      <c r="C12" s="85"/>
    </row>
    <row r="13" spans="1:3" ht="12.75">
      <c r="A13" s="31" t="s">
        <v>10</v>
      </c>
      <c r="B13" s="85">
        <v>720000</v>
      </c>
      <c r="C13" s="85"/>
    </row>
    <row r="14" spans="1:3" ht="12.75">
      <c r="A14" s="31" t="s">
        <v>447</v>
      </c>
      <c r="B14" s="85">
        <v>150000</v>
      </c>
      <c r="C14" s="85"/>
    </row>
    <row r="15" spans="1:3" ht="12.75">
      <c r="A15" s="31" t="s">
        <v>233</v>
      </c>
      <c r="B15" s="85">
        <v>30000</v>
      </c>
      <c r="C15" s="85"/>
    </row>
    <row r="16" spans="1:3" ht="12.75">
      <c r="A16" s="31" t="s">
        <v>236</v>
      </c>
      <c r="B16" s="85">
        <v>40000</v>
      </c>
      <c r="C16" s="85"/>
    </row>
    <row r="17" spans="1:3" ht="12.75">
      <c r="A17" s="31" t="s">
        <v>226</v>
      </c>
      <c r="B17" s="85">
        <v>25000</v>
      </c>
      <c r="C17" s="85"/>
    </row>
    <row r="18" spans="1:3" ht="12.75">
      <c r="A18" s="31" t="s">
        <v>239</v>
      </c>
      <c r="B18" s="85">
        <v>235000</v>
      </c>
      <c r="C18" s="85"/>
    </row>
    <row r="19" spans="1:3" ht="12.75">
      <c r="A19" s="259" t="s">
        <v>227</v>
      </c>
      <c r="B19" s="254"/>
      <c r="C19" s="260">
        <f>SUM(B13:B18)</f>
        <v>1200000</v>
      </c>
    </row>
    <row r="20" spans="2:3" ht="12.75">
      <c r="B20" s="65"/>
      <c r="C20" s="65"/>
    </row>
    <row r="21" spans="1:3" ht="15.75">
      <c r="A21" s="435" t="s">
        <v>170</v>
      </c>
      <c r="B21" s="387"/>
      <c r="C21" s="100">
        <f>C10+C19</f>
        <v>4899554</v>
      </c>
    </row>
    <row r="26" ht="13.5" thickBot="1"/>
    <row r="27" spans="1:3" ht="16.5" thickBot="1">
      <c r="A27" s="432" t="s">
        <v>643</v>
      </c>
      <c r="B27" s="433"/>
      <c r="C27" s="434"/>
    </row>
    <row r="29" ht="15">
      <c r="A29" s="36" t="s">
        <v>234</v>
      </c>
    </row>
    <row r="30" spans="1:3" ht="12.75">
      <c r="A30" s="31" t="s">
        <v>231</v>
      </c>
      <c r="B30" s="85"/>
      <c r="C30" s="260">
        <v>8561850</v>
      </c>
    </row>
    <row r="31" spans="1:3" ht="12.75">
      <c r="A31" s="31"/>
      <c r="B31" s="85"/>
      <c r="C31" s="85"/>
    </row>
    <row r="32" spans="1:3" ht="12.75">
      <c r="A32" s="31" t="s">
        <v>232</v>
      </c>
      <c r="B32" s="85"/>
      <c r="C32" s="85"/>
    </row>
    <row r="33" spans="1:3" ht="12.75">
      <c r="A33" s="31" t="s">
        <v>446</v>
      </c>
      <c r="B33" s="85">
        <v>200000</v>
      </c>
      <c r="C33" s="85"/>
    </row>
    <row r="34" spans="1:3" ht="12.75">
      <c r="A34" s="31" t="s">
        <v>94</v>
      </c>
      <c r="B34" s="85">
        <v>55000</v>
      </c>
      <c r="C34" s="85"/>
    </row>
    <row r="35" spans="1:3" ht="12.75">
      <c r="A35" s="31" t="s">
        <v>236</v>
      </c>
      <c r="B35" s="85">
        <v>100000</v>
      </c>
      <c r="C35" s="85"/>
    </row>
    <row r="36" spans="1:3" ht="12.75">
      <c r="A36" s="31" t="s">
        <v>79</v>
      </c>
      <c r="B36" s="85">
        <v>3000000</v>
      </c>
      <c r="C36" s="85"/>
    </row>
    <row r="37" spans="1:3" ht="12.75">
      <c r="A37" s="31" t="s">
        <v>80</v>
      </c>
      <c r="B37" s="85">
        <v>1800000</v>
      </c>
      <c r="C37" s="85"/>
    </row>
    <row r="38" spans="1:3" ht="12.75">
      <c r="A38" s="31" t="s">
        <v>237</v>
      </c>
      <c r="B38" s="85">
        <v>400000</v>
      </c>
      <c r="C38" s="85"/>
    </row>
    <row r="39" spans="1:3" ht="12.75">
      <c r="A39" s="31" t="s">
        <v>238</v>
      </c>
      <c r="B39" s="85">
        <v>400000</v>
      </c>
      <c r="C39" s="85"/>
    </row>
    <row r="40" spans="1:3" ht="12.75">
      <c r="A40" s="31" t="s">
        <v>95</v>
      </c>
      <c r="B40" s="85">
        <v>800000</v>
      </c>
      <c r="C40" s="85"/>
    </row>
    <row r="41" spans="1:3" ht="12.75">
      <c r="A41" s="31" t="s">
        <v>524</v>
      </c>
      <c r="B41" s="85">
        <v>24000</v>
      </c>
      <c r="C41" s="85"/>
    </row>
    <row r="42" spans="1:3" ht="12.75">
      <c r="A42" s="31" t="s">
        <v>525</v>
      </c>
      <c r="B42" s="85">
        <v>50000</v>
      </c>
      <c r="C42" s="85"/>
    </row>
    <row r="43" spans="1:3" ht="12.75">
      <c r="A43" s="31" t="s">
        <v>526</v>
      </c>
      <c r="B43" s="85">
        <v>20000</v>
      </c>
      <c r="C43" s="85"/>
    </row>
    <row r="44" spans="1:3" ht="12.75">
      <c r="A44" s="31" t="s">
        <v>527</v>
      </c>
      <c r="B44" s="85">
        <v>10000</v>
      </c>
      <c r="C44" s="85"/>
    </row>
    <row r="45" spans="1:3" ht="12.75">
      <c r="A45" s="31" t="s">
        <v>239</v>
      </c>
      <c r="B45" s="85">
        <v>1714750</v>
      </c>
      <c r="C45" s="85"/>
    </row>
    <row r="46" spans="1:3" ht="12.75">
      <c r="A46" s="31"/>
      <c r="B46" s="85"/>
      <c r="C46" s="85"/>
    </row>
    <row r="47" spans="1:3" ht="12.75">
      <c r="A47" s="259" t="s">
        <v>227</v>
      </c>
      <c r="B47" s="254"/>
      <c r="C47" s="260">
        <f>SUM(B33:B45)</f>
        <v>8573750</v>
      </c>
    </row>
    <row r="48" ht="13.5" thickBot="1"/>
    <row r="49" spans="1:3" ht="16.5" thickBot="1">
      <c r="A49" s="426" t="s">
        <v>170</v>
      </c>
      <c r="B49" s="427"/>
      <c r="C49" s="152">
        <f>C30+C47</f>
        <v>17135600</v>
      </c>
    </row>
  </sheetData>
  <mergeCells count="4">
    <mergeCell ref="A3:C3"/>
    <mergeCell ref="A21:B21"/>
    <mergeCell ref="A27:C27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49">
      <selection activeCell="F62" sqref="F62"/>
    </sheetView>
  </sheetViews>
  <sheetFormatPr defaultColWidth="9.140625" defaultRowHeight="12.75"/>
  <cols>
    <col min="1" max="1" width="45.421875" style="0" customWidth="1"/>
    <col min="2" max="2" width="14.7109375" style="0" customWidth="1"/>
    <col min="3" max="3" width="13.8515625" style="0" customWidth="1"/>
  </cols>
  <sheetData>
    <row r="1" ht="12.75">
      <c r="C1" t="s">
        <v>387</v>
      </c>
    </row>
    <row r="3" spans="1:3" ht="18">
      <c r="A3" s="385" t="s">
        <v>480</v>
      </c>
      <c r="B3" s="385"/>
      <c r="C3" s="385"/>
    </row>
    <row r="4" ht="13.5" thickBot="1"/>
    <row r="5" spans="1:3" ht="16.5" thickBot="1">
      <c r="A5" s="436" t="s">
        <v>290</v>
      </c>
      <c r="B5" s="390"/>
      <c r="C5" s="391"/>
    </row>
    <row r="8" spans="1:2" ht="15.75">
      <c r="A8" s="38" t="s">
        <v>186</v>
      </c>
      <c r="B8" s="65"/>
    </row>
    <row r="9" spans="1:3" ht="12.75">
      <c r="A9" s="43" t="s">
        <v>290</v>
      </c>
      <c r="B9" s="165">
        <v>2800000</v>
      </c>
      <c r="C9" s="85"/>
    </row>
    <row r="10" spans="1:3" ht="12.75">
      <c r="A10" s="31" t="s">
        <v>568</v>
      </c>
      <c r="B10" s="85">
        <v>700000</v>
      </c>
      <c r="C10" s="85"/>
    </row>
    <row r="11" spans="1:3" ht="12.75">
      <c r="A11" s="112" t="s">
        <v>411</v>
      </c>
      <c r="B11" s="85"/>
      <c r="C11" s="113">
        <f>SUM(B9:B10)</f>
        <v>3500000</v>
      </c>
    </row>
    <row r="12" spans="1:3" ht="12.75">
      <c r="A12" s="312"/>
      <c r="B12" s="313"/>
      <c r="C12" s="314"/>
    </row>
    <row r="14" ht="15.75">
      <c r="A14" s="38" t="s">
        <v>282</v>
      </c>
    </row>
    <row r="15" spans="1:3" ht="12.75">
      <c r="A15" s="31" t="s">
        <v>556</v>
      </c>
      <c r="B15" s="85">
        <v>3300000</v>
      </c>
      <c r="C15" s="85"/>
    </row>
    <row r="16" spans="1:3" ht="12.75">
      <c r="A16" s="31" t="s">
        <v>579</v>
      </c>
      <c r="B16" s="85">
        <v>3564000</v>
      </c>
      <c r="C16" s="85"/>
    </row>
    <row r="17" spans="1:3" ht="12.75">
      <c r="A17" s="112" t="s">
        <v>6</v>
      </c>
      <c r="B17" s="204">
        <f>SUM(B15:B16)</f>
        <v>6864000</v>
      </c>
      <c r="C17" s="118"/>
    </row>
    <row r="18" spans="1:3" ht="12.75">
      <c r="A18" s="31" t="s">
        <v>425</v>
      </c>
      <c r="B18" s="85">
        <v>-2059000</v>
      </c>
      <c r="C18" s="85"/>
    </row>
    <row r="19" spans="1:3" ht="12.75">
      <c r="A19" s="31" t="s">
        <v>441</v>
      </c>
      <c r="B19" s="85">
        <f>SUM(B17:B18)</f>
        <v>4805000</v>
      </c>
      <c r="C19" s="113">
        <v>4805000</v>
      </c>
    </row>
    <row r="20" spans="1:3" ht="12.75">
      <c r="A20" s="259" t="s">
        <v>557</v>
      </c>
      <c r="B20" s="165">
        <v>961000</v>
      </c>
      <c r="C20" s="254"/>
    </row>
    <row r="21" spans="1:3" ht="12.75">
      <c r="A21" s="31" t="s">
        <v>442</v>
      </c>
      <c r="B21" s="85">
        <v>3844000</v>
      </c>
      <c r="C21" s="31"/>
    </row>
    <row r="22" spans="1:3" ht="12.75">
      <c r="A22" s="104"/>
      <c r="B22" s="313"/>
      <c r="C22" s="104"/>
    </row>
    <row r="24" ht="15.75">
      <c r="A24" s="38" t="s">
        <v>283</v>
      </c>
    </row>
    <row r="25" spans="1:3" ht="12.75">
      <c r="A25" s="31" t="s">
        <v>284</v>
      </c>
      <c r="B25" s="31"/>
      <c r="C25" s="31"/>
    </row>
    <row r="26" spans="1:3" ht="12.75">
      <c r="A26" s="31" t="s">
        <v>558</v>
      </c>
      <c r="B26" s="85">
        <v>4588000</v>
      </c>
      <c r="C26" s="85"/>
    </row>
    <row r="27" spans="1:3" ht="12.75">
      <c r="A27" s="31" t="s">
        <v>285</v>
      </c>
      <c r="B27" s="85"/>
      <c r="C27" s="85"/>
    </row>
    <row r="28" spans="1:3" ht="12.75">
      <c r="A28" s="31" t="s">
        <v>559</v>
      </c>
      <c r="B28" s="85">
        <v>1942500</v>
      </c>
      <c r="C28" s="85"/>
    </row>
    <row r="29" spans="1:3" ht="12.75">
      <c r="A29" s="31" t="s">
        <v>560</v>
      </c>
      <c r="B29" s="85">
        <v>2590000</v>
      </c>
      <c r="C29" s="85"/>
    </row>
    <row r="30" spans="1:3" ht="12.75">
      <c r="A30" s="31" t="s">
        <v>286</v>
      </c>
      <c r="B30" s="85"/>
      <c r="C30" s="85"/>
    </row>
    <row r="31" spans="1:3" ht="12.75">
      <c r="A31" s="31" t="s">
        <v>561</v>
      </c>
      <c r="B31" s="85">
        <v>518000</v>
      </c>
      <c r="C31" s="85"/>
    </row>
    <row r="32" spans="1:3" ht="12.75">
      <c r="A32" s="31" t="s">
        <v>562</v>
      </c>
      <c r="B32" s="85">
        <v>1665000</v>
      </c>
      <c r="C32" s="85"/>
    </row>
    <row r="33" spans="1:3" ht="12.75">
      <c r="A33" s="31" t="s">
        <v>441</v>
      </c>
      <c r="B33" s="85">
        <v>11303500</v>
      </c>
      <c r="C33" s="113">
        <v>11303500</v>
      </c>
    </row>
    <row r="34" spans="1:3" ht="12.75">
      <c r="A34" s="259" t="s">
        <v>563</v>
      </c>
      <c r="B34" s="261">
        <v>2260700</v>
      </c>
      <c r="C34" s="260"/>
    </row>
    <row r="35" spans="1:3" ht="12.75">
      <c r="A35" s="95" t="s">
        <v>442</v>
      </c>
      <c r="B35" s="87">
        <v>9042800</v>
      </c>
      <c r="C35" s="31"/>
    </row>
    <row r="36" spans="1:3" ht="12.75">
      <c r="A36" s="315"/>
      <c r="B36" s="316"/>
      <c r="C36" s="104"/>
    </row>
    <row r="38" ht="15.75">
      <c r="A38" s="38" t="s">
        <v>287</v>
      </c>
    </row>
    <row r="39" spans="1:3" ht="12.75">
      <c r="A39" s="31" t="s">
        <v>564</v>
      </c>
      <c r="B39" s="85">
        <v>2664000</v>
      </c>
      <c r="C39" s="85"/>
    </row>
    <row r="40" spans="1:3" ht="12.75">
      <c r="A40" s="31" t="s">
        <v>565</v>
      </c>
      <c r="B40" s="85">
        <v>1665000</v>
      </c>
      <c r="C40" s="85"/>
    </row>
    <row r="41" spans="1:3" ht="12.75">
      <c r="A41" s="31" t="s">
        <v>441</v>
      </c>
      <c r="B41" s="85">
        <v>4329000</v>
      </c>
      <c r="C41" s="113">
        <v>4329000</v>
      </c>
    </row>
    <row r="42" spans="1:3" ht="12.75">
      <c r="A42" s="259" t="s">
        <v>563</v>
      </c>
      <c r="B42" s="261">
        <v>865800</v>
      </c>
      <c r="C42" s="254"/>
    </row>
    <row r="43" spans="1:3" ht="12.75">
      <c r="A43" s="259" t="s">
        <v>442</v>
      </c>
      <c r="B43" s="261">
        <v>3463200</v>
      </c>
      <c r="C43" s="254"/>
    </row>
    <row r="44" spans="1:3" ht="12.75">
      <c r="A44" s="317"/>
      <c r="B44" s="318"/>
      <c r="C44" s="319"/>
    </row>
    <row r="46" ht="15.75">
      <c r="A46" s="307" t="s">
        <v>566</v>
      </c>
    </row>
    <row r="47" spans="1:3" ht="12.75">
      <c r="A47" s="31" t="s">
        <v>567</v>
      </c>
      <c r="B47" s="208">
        <v>6104320</v>
      </c>
      <c r="C47" s="31"/>
    </row>
    <row r="48" spans="1:3" ht="12.75">
      <c r="A48" s="31" t="s">
        <v>441</v>
      </c>
      <c r="B48" s="208">
        <v>7630400</v>
      </c>
      <c r="C48" s="214">
        <v>7630400</v>
      </c>
    </row>
    <row r="49" spans="1:3" ht="12.75">
      <c r="A49" s="31" t="s">
        <v>563</v>
      </c>
      <c r="B49" s="208">
        <v>1526080</v>
      </c>
      <c r="C49" s="31"/>
    </row>
    <row r="50" spans="1:3" ht="12.75">
      <c r="A50" s="31" t="s">
        <v>442</v>
      </c>
      <c r="B50" s="208">
        <v>6104320</v>
      </c>
      <c r="C50" s="31"/>
    </row>
    <row r="51" spans="1:3" ht="12.75">
      <c r="A51" s="104"/>
      <c r="B51" s="240"/>
      <c r="C51" s="104"/>
    </row>
    <row r="52" spans="1:3" ht="12.75">
      <c r="A52" s="104"/>
      <c r="B52" s="240"/>
      <c r="C52" s="104"/>
    </row>
    <row r="53" spans="1:3" ht="12.75">
      <c r="A53" s="104"/>
      <c r="B53" s="240"/>
      <c r="C53" s="104"/>
    </row>
    <row r="54" spans="1:3" ht="12.75">
      <c r="A54" s="104"/>
      <c r="B54" s="240"/>
      <c r="C54" s="104"/>
    </row>
    <row r="55" spans="1:3" ht="12.75">
      <c r="A55" s="104"/>
      <c r="B55" s="240"/>
      <c r="C55" s="104"/>
    </row>
    <row r="57" spans="1:3" ht="15.75">
      <c r="A57" s="38" t="s">
        <v>199</v>
      </c>
      <c r="B57" s="104"/>
      <c r="C57" s="104"/>
    </row>
    <row r="58" spans="1:3" ht="12.75">
      <c r="A58" s="31" t="s">
        <v>569</v>
      </c>
      <c r="B58" s="208">
        <v>2384500</v>
      </c>
      <c r="C58" s="31"/>
    </row>
    <row r="59" spans="1:3" ht="12.75">
      <c r="A59" s="31" t="s">
        <v>570</v>
      </c>
      <c r="B59" s="208">
        <v>2384500</v>
      </c>
      <c r="C59" s="214">
        <v>2384500</v>
      </c>
    </row>
    <row r="60" spans="1:3" ht="12.75">
      <c r="A60" s="43" t="s">
        <v>563</v>
      </c>
      <c r="B60" s="308">
        <v>476900</v>
      </c>
      <c r="C60" s="214"/>
    </row>
    <row r="61" spans="1:3" ht="12.75">
      <c r="A61" s="31" t="s">
        <v>442</v>
      </c>
      <c r="B61" s="31"/>
      <c r="C61" s="31"/>
    </row>
    <row r="62" ht="13.5" thickBot="1"/>
    <row r="63" spans="1:3" ht="16.5" thickBot="1">
      <c r="A63" s="309" t="s">
        <v>571</v>
      </c>
      <c r="B63" s="310"/>
      <c r="C63" s="311">
        <v>33952400</v>
      </c>
    </row>
    <row r="65" ht="13.5" thickBot="1"/>
    <row r="66" spans="1:3" ht="16.5" thickBot="1">
      <c r="A66" s="432" t="s">
        <v>572</v>
      </c>
      <c r="B66" s="390"/>
      <c r="C66" s="391"/>
    </row>
    <row r="69" ht="15.75">
      <c r="A69" s="307" t="s">
        <v>573</v>
      </c>
    </row>
    <row r="70" spans="1:3" ht="12.75">
      <c r="A70" s="31" t="s">
        <v>574</v>
      </c>
      <c r="B70" s="208">
        <v>2100000</v>
      </c>
      <c r="C70" s="31"/>
    </row>
    <row r="71" spans="1:3" ht="12.75">
      <c r="A71" s="31" t="s">
        <v>575</v>
      </c>
      <c r="B71" s="208">
        <v>2598400</v>
      </c>
      <c r="C71" s="31"/>
    </row>
    <row r="72" spans="1:3" ht="12.75">
      <c r="A72" s="31" t="s">
        <v>576</v>
      </c>
      <c r="B72" s="208">
        <v>11303500</v>
      </c>
      <c r="C72" s="31"/>
    </row>
    <row r="73" spans="1:3" ht="12.75">
      <c r="A73" s="31" t="s">
        <v>577</v>
      </c>
      <c r="B73" s="208">
        <v>4805000</v>
      </c>
      <c r="C73" s="31"/>
    </row>
    <row r="74" spans="1:3" ht="12.75">
      <c r="A74" s="31" t="s">
        <v>566</v>
      </c>
      <c r="B74" s="208">
        <v>7630400</v>
      </c>
      <c r="C74" s="31"/>
    </row>
    <row r="75" spans="1:3" ht="12.75">
      <c r="A75" s="31" t="s">
        <v>199</v>
      </c>
      <c r="B75" s="208">
        <v>2384500</v>
      </c>
      <c r="C75" s="31"/>
    </row>
    <row r="76" spans="1:3" ht="12.75">
      <c r="A76" s="112" t="s">
        <v>6</v>
      </c>
      <c r="B76" s="112"/>
      <c r="C76" s="214">
        <v>30821800</v>
      </c>
    </row>
    <row r="78" spans="1:3" ht="12.75">
      <c r="A78" s="31" t="s">
        <v>578</v>
      </c>
      <c r="B78" s="31"/>
      <c r="C78" s="208">
        <v>8561850</v>
      </c>
    </row>
    <row r="79" spans="1:3" ht="13.5" thickBot="1">
      <c r="A79" s="105" t="s">
        <v>143</v>
      </c>
      <c r="B79" s="105"/>
      <c r="C79" s="213">
        <v>8573750</v>
      </c>
    </row>
    <row r="80" spans="1:3" ht="16.5" thickBot="1">
      <c r="A80" s="309" t="s">
        <v>248</v>
      </c>
      <c r="B80" s="310"/>
      <c r="C80" s="311">
        <v>47957400</v>
      </c>
    </row>
  </sheetData>
  <mergeCells count="3">
    <mergeCell ref="A3:C3"/>
    <mergeCell ref="A5:C5"/>
    <mergeCell ref="A66:C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49"/>
  <sheetViews>
    <sheetView workbookViewId="0" topLeftCell="A60">
      <selection activeCell="B5" sqref="B5"/>
    </sheetView>
  </sheetViews>
  <sheetFormatPr defaultColWidth="9.140625" defaultRowHeight="12.75"/>
  <cols>
    <col min="1" max="1" width="48.28125" style="0" customWidth="1"/>
    <col min="2" max="2" width="18.57421875" style="0" customWidth="1"/>
    <col min="3" max="3" width="16.140625" style="0" customWidth="1"/>
  </cols>
  <sheetData>
    <row r="1" ht="13.5" thickBot="1"/>
    <row r="2" spans="1:3" ht="16.5" thickBot="1">
      <c r="A2" s="399" t="s">
        <v>479</v>
      </c>
      <c r="B2" s="400"/>
      <c r="C2" s="437"/>
    </row>
    <row r="3" ht="12.75" hidden="1"/>
    <row r="4" ht="12.75">
      <c r="A4" s="154" t="s">
        <v>232</v>
      </c>
    </row>
    <row r="5" spans="1:3" ht="12.75">
      <c r="A5" s="31" t="s">
        <v>10</v>
      </c>
      <c r="B5" s="85"/>
      <c r="C5" s="85"/>
    </row>
    <row r="6" spans="1:3" ht="12.75">
      <c r="A6" s="31" t="s">
        <v>259</v>
      </c>
      <c r="B6" s="85"/>
      <c r="C6" s="85"/>
    </row>
    <row r="7" spans="1:3" ht="12.75">
      <c r="A7" s="31" t="s">
        <v>178</v>
      </c>
      <c r="B7" s="85"/>
      <c r="C7" s="85"/>
    </row>
    <row r="8" spans="1:3" ht="12.75">
      <c r="A8" s="44" t="s">
        <v>170</v>
      </c>
      <c r="B8" s="88"/>
      <c r="C8" s="88">
        <f>SUM(B5+B6+B7)</f>
        <v>0</v>
      </c>
    </row>
    <row r="10" ht="12.75" hidden="1"/>
    <row r="11" ht="13.5" thickBot="1"/>
    <row r="12" spans="1:3" ht="16.5" thickBot="1">
      <c r="A12" s="399" t="s">
        <v>471</v>
      </c>
      <c r="B12" s="400"/>
      <c r="C12" s="437"/>
    </row>
    <row r="13" ht="12.75" hidden="1"/>
    <row r="14" spans="1:3" ht="12.75">
      <c r="A14" s="150" t="s">
        <v>232</v>
      </c>
      <c r="B14" s="31"/>
      <c r="C14" s="31"/>
    </row>
    <row r="15" spans="1:3" ht="12.75">
      <c r="A15" s="31" t="s">
        <v>260</v>
      </c>
      <c r="B15" s="85"/>
      <c r="C15" s="85"/>
    </row>
    <row r="16" spans="1:3" ht="12.75">
      <c r="A16" s="31" t="s">
        <v>261</v>
      </c>
      <c r="B16" s="85"/>
      <c r="C16" s="85"/>
    </row>
    <row r="17" spans="1:3" ht="12.75">
      <c r="A17" s="31" t="s">
        <v>178</v>
      </c>
      <c r="B17" s="85"/>
      <c r="C17" s="85"/>
    </row>
    <row r="18" spans="1:3" ht="12.75">
      <c r="A18" s="44" t="s">
        <v>170</v>
      </c>
      <c r="B18" s="88"/>
      <c r="C18" s="88">
        <f>SUM(B15:B17)</f>
        <v>0</v>
      </c>
    </row>
    <row r="20" ht="12.75" hidden="1"/>
    <row r="21" ht="13.5" thickBot="1"/>
    <row r="22" spans="1:3" ht="16.5" thickBot="1">
      <c r="A22" s="399" t="s">
        <v>262</v>
      </c>
      <c r="B22" s="400"/>
      <c r="C22" s="437"/>
    </row>
    <row r="23" ht="12.75" hidden="1"/>
    <row r="24" ht="12.75">
      <c r="A24" s="153" t="s">
        <v>232</v>
      </c>
    </row>
    <row r="25" spans="1:3" ht="12.75">
      <c r="A25" s="31" t="s">
        <v>263</v>
      </c>
      <c r="B25" s="85"/>
      <c r="C25" s="85"/>
    </row>
    <row r="26" spans="1:3" ht="12.75">
      <c r="A26" s="31" t="s">
        <v>259</v>
      </c>
      <c r="B26" s="85"/>
      <c r="C26" s="85"/>
    </row>
    <row r="27" spans="1:3" ht="12.75">
      <c r="A27" s="31" t="s">
        <v>264</v>
      </c>
      <c r="B27" s="85"/>
      <c r="C27" s="85"/>
    </row>
    <row r="28" spans="1:3" ht="12.75">
      <c r="A28" s="31" t="s">
        <v>178</v>
      </c>
      <c r="B28" s="85"/>
      <c r="C28" s="85"/>
    </row>
    <row r="29" spans="1:3" ht="12.75">
      <c r="A29" s="44" t="s">
        <v>170</v>
      </c>
      <c r="B29" s="88"/>
      <c r="C29" s="88">
        <f>SUM(B25:B28)</f>
        <v>0</v>
      </c>
    </row>
    <row r="31" ht="13.5" thickBot="1"/>
    <row r="32" spans="1:3" ht="16.5" thickBot="1">
      <c r="A32" s="399" t="s">
        <v>364</v>
      </c>
      <c r="B32" s="400"/>
      <c r="C32" s="437"/>
    </row>
    <row r="33" spans="1:3" ht="15.75">
      <c r="A33" s="191" t="s">
        <v>290</v>
      </c>
      <c r="B33" s="191"/>
      <c r="C33" s="192"/>
    </row>
    <row r="34" ht="12.75">
      <c r="A34" s="153" t="s">
        <v>232</v>
      </c>
    </row>
    <row r="35" spans="1:3" ht="12.75">
      <c r="A35" s="31" t="s">
        <v>145</v>
      </c>
      <c r="B35" s="85"/>
      <c r="C35" s="85"/>
    </row>
    <row r="36" spans="1:3" ht="12.75">
      <c r="A36" s="31" t="s">
        <v>259</v>
      </c>
      <c r="B36" s="85"/>
      <c r="C36" s="85"/>
    </row>
    <row r="37" spans="1:3" ht="12.75">
      <c r="A37" s="31" t="s">
        <v>265</v>
      </c>
      <c r="B37" s="85"/>
      <c r="C37" s="85"/>
    </row>
    <row r="38" spans="1:3" ht="12.75">
      <c r="A38" s="31" t="s">
        <v>178</v>
      </c>
      <c r="B38" s="85"/>
      <c r="C38" s="85"/>
    </row>
    <row r="39" spans="1:3" ht="12.75">
      <c r="A39" s="44" t="s">
        <v>170</v>
      </c>
      <c r="B39" s="88"/>
      <c r="C39" s="88">
        <f>SUM(B35:B38)</f>
        <v>0</v>
      </c>
    </row>
    <row r="41" ht="13.5" thickBot="1"/>
    <row r="42" spans="1:3" ht="16.5" thickBot="1">
      <c r="A42" s="399" t="s">
        <v>266</v>
      </c>
      <c r="B42" s="400"/>
      <c r="C42" s="437"/>
    </row>
    <row r="43" spans="1:3" ht="12.75">
      <c r="A43" s="154" t="s">
        <v>267</v>
      </c>
      <c r="C43" s="159"/>
    </row>
    <row r="45" ht="12.75">
      <c r="A45" s="154" t="s">
        <v>230</v>
      </c>
    </row>
    <row r="46" spans="1:3" ht="12.75">
      <c r="A46" s="31" t="s">
        <v>268</v>
      </c>
      <c r="B46" s="85"/>
      <c r="C46" s="85"/>
    </row>
    <row r="47" spans="1:3" ht="12.75">
      <c r="A47" s="31" t="s">
        <v>86</v>
      </c>
      <c r="B47" s="85"/>
      <c r="C47" s="85"/>
    </row>
    <row r="48" spans="1:3" ht="12.75">
      <c r="A48" s="31" t="s">
        <v>87</v>
      </c>
      <c r="B48" s="85"/>
      <c r="C48" s="85"/>
    </row>
    <row r="49" spans="1:3" ht="12.75">
      <c r="A49" s="31" t="s">
        <v>88</v>
      </c>
      <c r="B49" s="85"/>
      <c r="C49" s="85"/>
    </row>
    <row r="50" spans="1:3" ht="12.75">
      <c r="A50" s="150" t="s">
        <v>269</v>
      </c>
      <c r="B50" s="118"/>
      <c r="C50" s="118">
        <f>SUM(B46:B49)</f>
        <v>0</v>
      </c>
    </row>
    <row r="51" spans="1:3" ht="12.75">
      <c r="A51" s="31"/>
      <c r="B51" s="85"/>
      <c r="C51" s="85"/>
    </row>
    <row r="52" spans="1:3" ht="12.75">
      <c r="A52" s="150" t="s">
        <v>232</v>
      </c>
      <c r="B52" s="85"/>
      <c r="C52" s="85"/>
    </row>
    <row r="53" spans="1:3" ht="12.75">
      <c r="A53" s="31" t="s">
        <v>270</v>
      </c>
      <c r="B53" s="85"/>
      <c r="C53" s="85"/>
    </row>
    <row r="54" spans="1:3" ht="12.75">
      <c r="A54" s="31" t="s">
        <v>271</v>
      </c>
      <c r="B54" s="85"/>
      <c r="C54" s="85"/>
    </row>
    <row r="55" spans="1:3" ht="12.75">
      <c r="A55" s="31" t="s">
        <v>99</v>
      </c>
      <c r="B55" s="85"/>
      <c r="C55" s="85"/>
    </row>
    <row r="56" spans="1:3" ht="12.75">
      <c r="A56" s="31" t="s">
        <v>272</v>
      </c>
      <c r="B56" s="85"/>
      <c r="C56" s="85"/>
    </row>
    <row r="57" spans="1:3" ht="12.75">
      <c r="A57" s="31" t="s">
        <v>277</v>
      </c>
      <c r="B57" s="85"/>
      <c r="C57" s="85"/>
    </row>
    <row r="58" spans="1:3" ht="12.75">
      <c r="A58" s="31" t="s">
        <v>365</v>
      </c>
      <c r="B58" s="85"/>
      <c r="C58" s="85"/>
    </row>
    <row r="59" spans="1:3" ht="12.75">
      <c r="A59" s="31" t="s">
        <v>178</v>
      </c>
      <c r="B59" s="85"/>
      <c r="C59" s="85"/>
    </row>
    <row r="60" spans="1:3" ht="12.75">
      <c r="A60" s="150" t="s">
        <v>227</v>
      </c>
      <c r="B60" s="85"/>
      <c r="C60" s="85">
        <f>SUM(B53:B59)</f>
        <v>0</v>
      </c>
    </row>
    <row r="61" spans="1:3" ht="13.5" thickBot="1">
      <c r="A61" s="105" t="s">
        <v>273</v>
      </c>
      <c r="B61" s="107"/>
      <c r="C61" s="107"/>
    </row>
    <row r="62" spans="1:3" ht="13.5" thickBot="1">
      <c r="A62" s="440" t="s">
        <v>248</v>
      </c>
      <c r="B62" s="441"/>
      <c r="C62" s="160">
        <f>SUM(C50+C60+C61)</f>
        <v>0</v>
      </c>
    </row>
    <row r="65" ht="13.5" thickBot="1"/>
    <row r="66" ht="16.5" thickBot="1">
      <c r="A66" s="157" t="s">
        <v>274</v>
      </c>
    </row>
    <row r="67" spans="1:3" ht="12.75">
      <c r="A67" s="154" t="s">
        <v>267</v>
      </c>
      <c r="C67" s="161">
        <v>1000000</v>
      </c>
    </row>
    <row r="69" ht="12.75">
      <c r="A69" s="154" t="s">
        <v>230</v>
      </c>
    </row>
    <row r="70" spans="1:3" ht="12.75">
      <c r="A70" s="31" t="s">
        <v>268</v>
      </c>
      <c r="B70" s="85">
        <v>375000</v>
      </c>
      <c r="C70" s="85"/>
    </row>
    <row r="71" spans="1:3" ht="12.75">
      <c r="A71" s="31" t="s">
        <v>86</v>
      </c>
      <c r="B71" s="85">
        <v>108750</v>
      </c>
      <c r="C71" s="85"/>
    </row>
    <row r="72" spans="1:3" ht="12.75">
      <c r="A72" s="31" t="s">
        <v>87</v>
      </c>
      <c r="B72" s="85">
        <v>11250</v>
      </c>
      <c r="C72" s="85"/>
    </row>
    <row r="73" spans="1:3" ht="12.75">
      <c r="A73" s="31" t="s">
        <v>88</v>
      </c>
      <c r="B73" s="85">
        <v>11700</v>
      </c>
      <c r="C73" s="85"/>
    </row>
    <row r="74" spans="1:3" ht="12.75">
      <c r="A74" s="150" t="s">
        <v>269</v>
      </c>
      <c r="B74" s="118"/>
      <c r="C74" s="118">
        <f>SUM(B70:B73)</f>
        <v>506700</v>
      </c>
    </row>
    <row r="75" spans="1:3" ht="12.75">
      <c r="A75" s="31"/>
      <c r="B75" s="85"/>
      <c r="C75" s="85"/>
    </row>
    <row r="76" spans="1:3" ht="12.75">
      <c r="A76" s="150" t="s">
        <v>232</v>
      </c>
      <c r="B76" s="85"/>
      <c r="C76" s="85"/>
    </row>
    <row r="77" spans="1:3" ht="12.75">
      <c r="A77" s="95" t="s">
        <v>145</v>
      </c>
      <c r="B77" s="85">
        <v>30000</v>
      </c>
      <c r="C77" s="85"/>
    </row>
    <row r="78" spans="1:3" ht="12.75">
      <c r="A78" s="95" t="s">
        <v>366</v>
      </c>
      <c r="B78" s="85">
        <v>20000</v>
      </c>
      <c r="C78" s="85"/>
    </row>
    <row r="79" spans="1:3" ht="12.75">
      <c r="A79" s="155" t="s">
        <v>259</v>
      </c>
      <c r="B79" s="85">
        <v>300000</v>
      </c>
      <c r="C79" s="85"/>
    </row>
    <row r="80" spans="1:3" ht="12.75">
      <c r="A80" s="95" t="s">
        <v>271</v>
      </c>
      <c r="B80" s="85">
        <v>150000</v>
      </c>
      <c r="C80" s="85"/>
    </row>
    <row r="81" spans="1:3" ht="12.75">
      <c r="A81" s="155" t="s">
        <v>275</v>
      </c>
      <c r="B81" s="85">
        <v>180000</v>
      </c>
      <c r="C81" s="85"/>
    </row>
    <row r="82" spans="1:3" ht="12.75">
      <c r="A82" s="95" t="s">
        <v>238</v>
      </c>
      <c r="B82" s="85">
        <v>300000</v>
      </c>
      <c r="C82" s="85"/>
    </row>
    <row r="83" spans="1:3" ht="12.75">
      <c r="A83" s="155" t="s">
        <v>246</v>
      </c>
      <c r="B83" s="85">
        <v>20000</v>
      </c>
      <c r="C83" s="85"/>
    </row>
    <row r="84" spans="1:3" ht="12.75">
      <c r="A84" s="155" t="s">
        <v>102</v>
      </c>
      <c r="B84" s="85">
        <v>20000</v>
      </c>
      <c r="C84" s="85"/>
    </row>
    <row r="85" spans="1:3" ht="12.75">
      <c r="A85" s="95" t="s">
        <v>276</v>
      </c>
      <c r="B85" s="85">
        <v>90000</v>
      </c>
      <c r="C85" s="85"/>
    </row>
    <row r="86" spans="1:3" ht="12.75">
      <c r="A86" s="63" t="s">
        <v>277</v>
      </c>
      <c r="B86" s="85">
        <v>60000</v>
      </c>
      <c r="C86" s="85"/>
    </row>
    <row r="87" spans="1:3" ht="12.75">
      <c r="A87" s="95" t="s">
        <v>178</v>
      </c>
      <c r="B87" s="85">
        <v>228000</v>
      </c>
      <c r="C87" s="85"/>
    </row>
    <row r="88" spans="1:3" ht="13.5" thickBot="1">
      <c r="A88" s="156" t="s">
        <v>227</v>
      </c>
      <c r="B88" s="107"/>
      <c r="C88" s="107">
        <f>SUM(B77:B87)</f>
        <v>1398000</v>
      </c>
    </row>
    <row r="89" spans="1:3" ht="15" thickBot="1">
      <c r="A89" s="442" t="s">
        <v>170</v>
      </c>
      <c r="B89" s="443"/>
      <c r="C89" s="162">
        <f>SUM(C74+C88)</f>
        <v>1904700</v>
      </c>
    </row>
    <row r="91" ht="13.5" thickBot="1"/>
    <row r="92" ht="16.5" thickBot="1">
      <c r="A92" s="157" t="s">
        <v>278</v>
      </c>
    </row>
    <row r="93" spans="1:3" ht="12.75">
      <c r="A93" s="154" t="s">
        <v>267</v>
      </c>
      <c r="C93" s="161">
        <v>1500000</v>
      </c>
    </row>
    <row r="95" ht="12.75">
      <c r="A95" s="154" t="s">
        <v>230</v>
      </c>
    </row>
    <row r="96" spans="1:3" ht="12.75">
      <c r="A96" s="31" t="s">
        <v>367</v>
      </c>
      <c r="B96" s="85">
        <v>1137700</v>
      </c>
      <c r="C96" s="85"/>
    </row>
    <row r="97" spans="1:3" ht="12.75">
      <c r="A97" s="31" t="s">
        <v>358</v>
      </c>
      <c r="B97" s="85">
        <v>67100</v>
      </c>
      <c r="C97" s="85"/>
    </row>
    <row r="98" spans="1:3" ht="12.75">
      <c r="A98" s="31" t="s">
        <v>368</v>
      </c>
      <c r="B98" s="85">
        <v>2000</v>
      </c>
      <c r="C98" s="85"/>
    </row>
    <row r="99" spans="1:3" ht="12.75">
      <c r="A99" s="31" t="s">
        <v>369</v>
      </c>
      <c r="B99" s="85">
        <v>42000</v>
      </c>
      <c r="C99" s="85"/>
    </row>
    <row r="100" spans="1:3" ht="12.75">
      <c r="A100" s="31" t="s">
        <v>86</v>
      </c>
      <c r="B100" s="85">
        <v>349392</v>
      </c>
      <c r="C100" s="85"/>
    </row>
    <row r="101" spans="1:3" ht="12.75">
      <c r="A101" s="31" t="s">
        <v>87</v>
      </c>
      <c r="B101" s="85">
        <v>36144</v>
      </c>
      <c r="C101" s="85"/>
    </row>
    <row r="102" spans="1:3" ht="12.75">
      <c r="A102" s="31" t="s">
        <v>88</v>
      </c>
      <c r="B102" s="85">
        <v>21450</v>
      </c>
      <c r="C102" s="85"/>
    </row>
    <row r="103" spans="1:3" ht="12.75">
      <c r="A103" s="150" t="s">
        <v>269</v>
      </c>
      <c r="B103" s="118"/>
      <c r="C103" s="118">
        <f>SUM(B96:B102)</f>
        <v>1655786</v>
      </c>
    </row>
    <row r="104" spans="1:3" ht="12.75">
      <c r="A104" s="158"/>
      <c r="B104" s="163"/>
      <c r="C104" s="163"/>
    </row>
    <row r="105" spans="1:3" ht="12.75">
      <c r="A105" s="158" t="s">
        <v>232</v>
      </c>
      <c r="B105" s="163"/>
      <c r="C105" s="163"/>
    </row>
    <row r="106" spans="1:3" ht="12.75">
      <c r="A106" s="206" t="s">
        <v>366</v>
      </c>
      <c r="B106" s="207">
        <v>800000</v>
      </c>
      <c r="C106" s="163"/>
    </row>
    <row r="107" spans="1:3" ht="12.75">
      <c r="A107" s="206" t="s">
        <v>370</v>
      </c>
      <c r="B107" s="207">
        <v>100000</v>
      </c>
      <c r="C107" s="163"/>
    </row>
    <row r="108" spans="1:3" ht="12.75">
      <c r="A108" s="206" t="s">
        <v>103</v>
      </c>
      <c r="B108" s="207">
        <v>50000</v>
      </c>
      <c r="C108" s="163"/>
    </row>
    <row r="109" spans="1:3" ht="12.75">
      <c r="A109" s="206" t="s">
        <v>178</v>
      </c>
      <c r="B109" s="207">
        <v>190000</v>
      </c>
      <c r="C109" s="163"/>
    </row>
    <row r="110" spans="1:3" ht="13.5" thickBot="1">
      <c r="A110" s="158" t="s">
        <v>227</v>
      </c>
      <c r="B110" s="163"/>
      <c r="C110" s="163">
        <f>SUM(B106:B109)</f>
        <v>1140000</v>
      </c>
    </row>
    <row r="111" spans="1:3" ht="15" thickBot="1">
      <c r="A111" s="444" t="s">
        <v>170</v>
      </c>
      <c r="B111" s="443"/>
      <c r="C111" s="162">
        <v>2795786</v>
      </c>
    </row>
    <row r="113" ht="13.5" thickBot="1"/>
    <row r="114" ht="16.5" thickBot="1">
      <c r="A114" s="157" t="s">
        <v>279</v>
      </c>
    </row>
    <row r="115" spans="1:3" ht="12.75">
      <c r="A115" s="154" t="s">
        <v>267</v>
      </c>
      <c r="B115" s="154"/>
      <c r="C115" s="161">
        <v>4600000</v>
      </c>
    </row>
    <row r="117" spans="1:3" ht="15">
      <c r="A117" s="50" t="s">
        <v>230</v>
      </c>
      <c r="B117" s="31"/>
      <c r="C117" s="31"/>
    </row>
    <row r="118" spans="1:3" ht="12.75">
      <c r="A118" s="31" t="s">
        <v>280</v>
      </c>
      <c r="B118" s="85"/>
      <c r="C118" s="85"/>
    </row>
    <row r="119" spans="1:3" ht="12.75">
      <c r="A119" s="31" t="s">
        <v>82</v>
      </c>
      <c r="B119" s="85"/>
      <c r="C119" s="85"/>
    </row>
    <row r="120" spans="1:3" ht="12.75">
      <c r="A120" s="31" t="s">
        <v>281</v>
      </c>
      <c r="B120" s="85">
        <v>374670</v>
      </c>
      <c r="C120" s="85"/>
    </row>
    <row r="121" spans="1:3" ht="12.75">
      <c r="A121" s="31" t="s">
        <v>110</v>
      </c>
      <c r="B121" s="85"/>
      <c r="C121" s="85"/>
    </row>
    <row r="122" spans="1:3" ht="12.75">
      <c r="A122" s="31" t="s">
        <v>4</v>
      </c>
      <c r="B122" s="85"/>
      <c r="C122" s="85"/>
    </row>
    <row r="123" spans="1:3" ht="12.75" hidden="1">
      <c r="A123" s="31"/>
      <c r="B123" s="85"/>
      <c r="C123" s="85"/>
    </row>
    <row r="124" spans="1:3" ht="12.75">
      <c r="A124" s="31" t="s">
        <v>86</v>
      </c>
      <c r="B124" s="85">
        <v>108654</v>
      </c>
      <c r="C124" s="85"/>
    </row>
    <row r="125" spans="1:3" ht="12.75">
      <c r="A125" s="31" t="s">
        <v>87</v>
      </c>
      <c r="B125" s="85">
        <v>11240</v>
      </c>
      <c r="C125" s="85"/>
    </row>
    <row r="126" spans="1:3" ht="12.75">
      <c r="A126" s="31" t="s">
        <v>88</v>
      </c>
      <c r="B126" s="85"/>
      <c r="C126" s="85"/>
    </row>
    <row r="127" spans="1:3" ht="12.75">
      <c r="A127" s="150" t="s">
        <v>84</v>
      </c>
      <c r="B127" s="118"/>
      <c r="C127" s="118">
        <v>494564</v>
      </c>
    </row>
    <row r="128" spans="1:3" ht="12.75">
      <c r="A128" s="438"/>
      <c r="B128" s="439"/>
      <c r="C128" s="423"/>
    </row>
    <row r="129" spans="1:3" ht="12.75">
      <c r="A129" s="150" t="s">
        <v>232</v>
      </c>
      <c r="B129" s="31"/>
      <c r="C129" s="31"/>
    </row>
    <row r="130" spans="1:3" ht="12.75">
      <c r="A130" s="43" t="s">
        <v>145</v>
      </c>
      <c r="B130" s="208">
        <v>30000</v>
      </c>
      <c r="C130" s="31"/>
    </row>
    <row r="131" spans="1:3" ht="12.75">
      <c r="A131" s="31" t="s">
        <v>371</v>
      </c>
      <c r="B131" s="85">
        <v>1500000</v>
      </c>
      <c r="C131" s="85"/>
    </row>
    <row r="132" spans="1:3" ht="12.75">
      <c r="A132" s="31" t="s">
        <v>270</v>
      </c>
      <c r="B132" s="85"/>
      <c r="C132" s="85"/>
    </row>
    <row r="133" spans="1:3" ht="12.75">
      <c r="A133" s="31" t="s">
        <v>372</v>
      </c>
      <c r="B133" s="85">
        <v>48000</v>
      </c>
      <c r="C133" s="85"/>
    </row>
    <row r="134" spans="1:3" ht="12.75">
      <c r="A134" s="31" t="s">
        <v>178</v>
      </c>
      <c r="B134" s="85">
        <v>240600</v>
      </c>
      <c r="C134" s="85"/>
    </row>
    <row r="135" spans="1:3" ht="12.75">
      <c r="A135" s="150" t="s">
        <v>30</v>
      </c>
      <c r="B135" s="118"/>
      <c r="C135" s="118">
        <f>SUM(B130:B134)</f>
        <v>1818600</v>
      </c>
    </row>
    <row r="136" ht="12.75" hidden="1"/>
    <row r="137" spans="1:3" ht="12.75">
      <c r="A137" s="153"/>
      <c r="B137" s="153"/>
      <c r="C137" s="164"/>
    </row>
    <row r="138" ht="13.5" thickBot="1"/>
    <row r="139" spans="1:3" ht="15.75" thickBot="1">
      <c r="A139" s="394" t="s">
        <v>170</v>
      </c>
      <c r="B139" s="395"/>
      <c r="C139" s="93">
        <f>SUM(C127+C135+C137)</f>
        <v>2313164</v>
      </c>
    </row>
    <row r="142" ht="13.5" thickBot="1"/>
    <row r="143" spans="1:3" ht="16.5" thickBot="1">
      <c r="A143" s="399" t="s">
        <v>373</v>
      </c>
      <c r="B143" s="400"/>
      <c r="C143" s="437"/>
    </row>
    <row r="144" spans="1:3" ht="15.75">
      <c r="A144" s="191" t="s">
        <v>290</v>
      </c>
      <c r="B144" s="191"/>
      <c r="C144" s="192">
        <v>287500</v>
      </c>
    </row>
    <row r="145" ht="12.75">
      <c r="A145" s="153" t="s">
        <v>232</v>
      </c>
    </row>
    <row r="146" spans="1:3" ht="12.75">
      <c r="A146" s="31" t="s">
        <v>259</v>
      </c>
      <c r="B146" s="85">
        <v>20000</v>
      </c>
      <c r="C146" s="85"/>
    </row>
    <row r="147" spans="1:3" ht="12.75">
      <c r="A147" s="31" t="s">
        <v>374</v>
      </c>
      <c r="B147" s="85">
        <v>100000</v>
      </c>
      <c r="C147" s="85"/>
    </row>
    <row r="148" spans="1:3" ht="12.75">
      <c r="A148" s="31" t="s">
        <v>178</v>
      </c>
      <c r="B148" s="85">
        <v>15000</v>
      </c>
      <c r="C148" s="85"/>
    </row>
    <row r="149" spans="1:3" ht="12.75">
      <c r="A149" s="44" t="s">
        <v>170</v>
      </c>
      <c r="B149" s="88"/>
      <c r="C149" s="88">
        <f>SUM(B146:B148)</f>
        <v>135000</v>
      </c>
    </row>
  </sheetData>
  <mergeCells count="11">
    <mergeCell ref="A143:C143"/>
    <mergeCell ref="A128:C128"/>
    <mergeCell ref="A139:B139"/>
    <mergeCell ref="A42:C42"/>
    <mergeCell ref="A62:B62"/>
    <mergeCell ref="A89:B89"/>
    <mergeCell ref="A111:B111"/>
    <mergeCell ref="A2:C2"/>
    <mergeCell ref="A12:C12"/>
    <mergeCell ref="A22:C22"/>
    <mergeCell ref="A32:C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4">
      <selection activeCell="F27" sqref="F27"/>
    </sheetView>
  </sheetViews>
  <sheetFormatPr defaultColWidth="9.140625" defaultRowHeight="12.75"/>
  <cols>
    <col min="1" max="1" width="50.7109375" style="0" customWidth="1"/>
    <col min="2" max="2" width="16.8515625" style="0" customWidth="1"/>
    <col min="3" max="3" width="13.140625" style="0" customWidth="1"/>
  </cols>
  <sheetData>
    <row r="1" ht="12.75">
      <c r="C1" t="s">
        <v>383</v>
      </c>
    </row>
    <row r="3" spans="1:3" ht="18">
      <c r="A3" s="385" t="s">
        <v>478</v>
      </c>
      <c r="B3" s="385"/>
      <c r="C3" s="385"/>
    </row>
    <row r="6" spans="1:3" ht="15">
      <c r="A6" s="421" t="s">
        <v>212</v>
      </c>
      <c r="B6" s="421"/>
      <c r="C6" s="86">
        <v>3553200</v>
      </c>
    </row>
    <row r="8" ht="15">
      <c r="A8" s="36" t="s">
        <v>116</v>
      </c>
    </row>
    <row r="9" spans="1:3" ht="12.75">
      <c r="A9" s="31" t="s">
        <v>221</v>
      </c>
      <c r="B9" s="85">
        <v>1636167</v>
      </c>
      <c r="C9" s="85"/>
    </row>
    <row r="10" spans="1:3" ht="12.75">
      <c r="A10" s="31" t="s">
        <v>445</v>
      </c>
      <c r="B10" s="85">
        <v>98000</v>
      </c>
      <c r="C10" s="85"/>
    </row>
    <row r="11" spans="1:3" ht="12.75" hidden="1">
      <c r="A11" s="31"/>
      <c r="B11" s="85"/>
      <c r="C11" s="85"/>
    </row>
    <row r="12" spans="1:3" ht="12.75" hidden="1">
      <c r="A12" s="31"/>
      <c r="B12" s="85"/>
      <c r="C12" s="85"/>
    </row>
    <row r="13" spans="1:3" ht="12.75">
      <c r="A13" s="31" t="s">
        <v>215</v>
      </c>
      <c r="B13" s="85">
        <v>2500</v>
      </c>
      <c r="C13" s="85"/>
    </row>
    <row r="14" spans="1:3" ht="12.75">
      <c r="A14" s="31" t="s">
        <v>4</v>
      </c>
      <c r="B14" s="85">
        <v>44750</v>
      </c>
      <c r="C14" s="85"/>
    </row>
    <row r="15" spans="1:3" ht="12.75" hidden="1">
      <c r="A15" s="387"/>
      <c r="B15" s="387"/>
      <c r="C15" s="118"/>
    </row>
    <row r="16" spans="1:3" ht="12.75">
      <c r="A16" s="31" t="s">
        <v>217</v>
      </c>
      <c r="B16" s="85">
        <v>468225</v>
      </c>
      <c r="C16" s="85"/>
    </row>
    <row r="17" spans="1:3" ht="12.75">
      <c r="A17" s="112" t="s">
        <v>6</v>
      </c>
      <c r="B17" s="85"/>
      <c r="C17" s="113">
        <f>SUM(A9:B16)</f>
        <v>2249642</v>
      </c>
    </row>
    <row r="18" spans="1:3" ht="12.75">
      <c r="A18" s="31"/>
      <c r="B18" s="85"/>
      <c r="C18" s="113"/>
    </row>
    <row r="19" spans="1:3" ht="12.75">
      <c r="A19" s="44" t="s">
        <v>216</v>
      </c>
      <c r="B19" s="85"/>
      <c r="C19" s="85"/>
    </row>
    <row r="20" spans="1:3" ht="12.75">
      <c r="A20" s="31" t="s">
        <v>222</v>
      </c>
      <c r="B20" s="85">
        <v>50000</v>
      </c>
      <c r="C20" s="85"/>
    </row>
    <row r="21" spans="1:3" ht="12.75">
      <c r="A21" s="31" t="s">
        <v>78</v>
      </c>
      <c r="B21" s="85">
        <v>40000</v>
      </c>
      <c r="C21" s="85"/>
    </row>
    <row r="22" spans="1:3" ht="12.75">
      <c r="A22" s="31" t="s">
        <v>9</v>
      </c>
      <c r="B22" s="85">
        <v>40000</v>
      </c>
      <c r="C22" s="85"/>
    </row>
    <row r="23" spans="1:3" ht="12.75">
      <c r="A23" s="31" t="s">
        <v>11</v>
      </c>
      <c r="B23" s="85">
        <v>50000</v>
      </c>
      <c r="C23" s="85"/>
    </row>
    <row r="24" spans="1:3" ht="12.75">
      <c r="A24" s="31" t="s">
        <v>223</v>
      </c>
      <c r="B24" s="85">
        <v>20000</v>
      </c>
      <c r="C24" s="85"/>
    </row>
    <row r="25" spans="1:3" ht="12.75">
      <c r="A25" s="31" t="s">
        <v>444</v>
      </c>
      <c r="B25" s="85">
        <v>183558</v>
      </c>
      <c r="C25" s="85"/>
    </row>
    <row r="26" spans="1:3" ht="12.75">
      <c r="A26" s="31" t="s">
        <v>219</v>
      </c>
      <c r="B26" s="85">
        <v>450000</v>
      </c>
      <c r="C26" s="85"/>
    </row>
    <row r="27" spans="1:3" ht="12.75">
      <c r="A27" s="31" t="s">
        <v>220</v>
      </c>
      <c r="B27" s="85">
        <v>130000</v>
      </c>
      <c r="C27" s="85"/>
    </row>
    <row r="28" spans="1:3" ht="12.75">
      <c r="A28" s="31" t="s">
        <v>224</v>
      </c>
      <c r="B28" s="85">
        <v>20000</v>
      </c>
      <c r="C28" s="85"/>
    </row>
    <row r="29" spans="1:3" ht="12.75">
      <c r="A29" s="31" t="s">
        <v>225</v>
      </c>
      <c r="B29" s="85">
        <v>30000</v>
      </c>
      <c r="C29" s="85"/>
    </row>
    <row r="30" spans="1:3" ht="12.75">
      <c r="A30" s="31" t="s">
        <v>528</v>
      </c>
      <c r="B30" s="85">
        <v>20000</v>
      </c>
      <c r="C30" s="85"/>
    </row>
    <row r="31" spans="1:3" ht="12.75">
      <c r="A31" s="31" t="s">
        <v>178</v>
      </c>
      <c r="B31" s="85">
        <v>250000</v>
      </c>
      <c r="C31" s="85"/>
    </row>
    <row r="32" spans="1:3" ht="12.75">
      <c r="A32" s="31" t="s">
        <v>226</v>
      </c>
      <c r="B32" s="85">
        <v>20000</v>
      </c>
      <c r="C32" s="85"/>
    </row>
    <row r="33" spans="1:3" ht="12.75">
      <c r="A33" s="150" t="s">
        <v>227</v>
      </c>
      <c r="B33" s="150"/>
      <c r="C33" s="88">
        <f>SUM(B20:B32)</f>
        <v>1303558</v>
      </c>
    </row>
    <row r="34" ht="13.5" thickBot="1"/>
    <row r="35" spans="1:3" ht="15.75" thickBot="1">
      <c r="A35" s="394" t="s">
        <v>170</v>
      </c>
      <c r="B35" s="445"/>
      <c r="C35" s="93">
        <f>C17+C33</f>
        <v>3553200</v>
      </c>
    </row>
  </sheetData>
  <mergeCells count="4">
    <mergeCell ref="A3:C3"/>
    <mergeCell ref="A6:B6"/>
    <mergeCell ref="A15:B15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"/>
    </sheetView>
  </sheetViews>
  <sheetFormatPr defaultColWidth="9.140625" defaultRowHeight="12.75"/>
  <cols>
    <col min="1" max="1" width="17.8515625" style="0" customWidth="1"/>
    <col min="2" max="2" width="14.421875" style="0" customWidth="1"/>
    <col min="3" max="3" width="11.7109375" style="0" customWidth="1"/>
    <col min="4" max="4" width="18.140625" style="0" customWidth="1"/>
    <col min="5" max="5" width="16.421875" style="0" customWidth="1"/>
  </cols>
  <sheetData>
    <row r="1" ht="12.75">
      <c r="E1" t="s">
        <v>331</v>
      </c>
    </row>
    <row r="2" ht="12.75" hidden="1"/>
    <row r="4" spans="1:5" ht="15.75">
      <c r="A4" s="417" t="s">
        <v>310</v>
      </c>
      <c r="B4" s="417"/>
      <c r="C4" s="417"/>
      <c r="D4" s="417"/>
      <c r="E4" s="384"/>
    </row>
    <row r="5" ht="12.75" hidden="1"/>
    <row r="6" ht="13.5" thickBot="1">
      <c r="B6" s="276" t="s">
        <v>476</v>
      </c>
    </row>
    <row r="7" spans="1:4" ht="13.5" thickBot="1">
      <c r="A7" s="119" t="s">
        <v>327</v>
      </c>
      <c r="D7" s="167" t="s">
        <v>326</v>
      </c>
    </row>
    <row r="8" spans="1:4" ht="25.5">
      <c r="A8" s="170"/>
      <c r="B8" s="171" t="s">
        <v>324</v>
      </c>
      <c r="C8" s="171" t="s">
        <v>169</v>
      </c>
      <c r="D8" s="44" t="s">
        <v>325</v>
      </c>
    </row>
    <row r="9" spans="1:4" ht="15" customHeight="1">
      <c r="A9" s="168" t="s">
        <v>311</v>
      </c>
      <c r="B9" s="372">
        <v>23000</v>
      </c>
      <c r="C9" s="168"/>
      <c r="D9" s="168">
        <v>12697</v>
      </c>
    </row>
    <row r="10" spans="1:4" ht="15" customHeight="1">
      <c r="A10" s="168" t="s">
        <v>312</v>
      </c>
      <c r="B10" s="372">
        <v>23000</v>
      </c>
      <c r="C10" s="168"/>
      <c r="D10" s="168">
        <v>12300</v>
      </c>
    </row>
    <row r="11" spans="1:4" ht="15" customHeight="1">
      <c r="A11" s="168" t="s">
        <v>313</v>
      </c>
      <c r="B11" s="372">
        <v>22000</v>
      </c>
      <c r="C11" s="168"/>
      <c r="D11" s="168">
        <v>16000</v>
      </c>
    </row>
    <row r="12" spans="1:4" ht="15" customHeight="1">
      <c r="A12" s="168" t="s">
        <v>314</v>
      </c>
      <c r="B12" s="372">
        <v>25000</v>
      </c>
      <c r="C12" s="168"/>
      <c r="D12" s="168">
        <v>13900</v>
      </c>
    </row>
    <row r="13" spans="1:4" ht="15" customHeight="1">
      <c r="A13" s="168" t="s">
        <v>315</v>
      </c>
      <c r="B13" s="372">
        <v>21000</v>
      </c>
      <c r="C13" s="168"/>
      <c r="D13" s="168">
        <v>13300</v>
      </c>
    </row>
    <row r="14" spans="1:4" ht="15" customHeight="1">
      <c r="A14" s="168" t="s">
        <v>316</v>
      </c>
      <c r="B14" s="372">
        <v>32403</v>
      </c>
      <c r="C14" s="168"/>
      <c r="D14" s="168">
        <v>13500</v>
      </c>
    </row>
    <row r="15" spans="1:4" ht="15" customHeight="1">
      <c r="A15" s="168" t="s">
        <v>317</v>
      </c>
      <c r="B15" s="372">
        <v>20000</v>
      </c>
      <c r="C15" s="168"/>
      <c r="D15" s="168">
        <v>19950</v>
      </c>
    </row>
    <row r="16" spans="1:4" ht="15" customHeight="1">
      <c r="A16" s="168" t="s">
        <v>318</v>
      </c>
      <c r="B16" s="372">
        <v>21000</v>
      </c>
      <c r="C16" s="168"/>
      <c r="D16" s="168">
        <v>10000</v>
      </c>
    </row>
    <row r="17" spans="1:4" ht="15" customHeight="1">
      <c r="A17" s="168" t="s">
        <v>319</v>
      </c>
      <c r="B17" s="372">
        <v>25000</v>
      </c>
      <c r="C17" s="168"/>
      <c r="D17" s="168">
        <v>17500</v>
      </c>
    </row>
    <row r="18" spans="1:4" ht="15" customHeight="1">
      <c r="A18" s="168" t="s">
        <v>320</v>
      </c>
      <c r="B18" s="372">
        <v>27000</v>
      </c>
      <c r="C18" s="168"/>
      <c r="D18" s="168">
        <v>16000</v>
      </c>
    </row>
    <row r="19" spans="1:4" ht="15" customHeight="1">
      <c r="A19" s="168" t="s">
        <v>321</v>
      </c>
      <c r="B19" s="372">
        <v>21000</v>
      </c>
      <c r="C19" s="168"/>
      <c r="D19" s="168">
        <v>13000</v>
      </c>
    </row>
    <row r="20" spans="1:4" ht="15" customHeight="1">
      <c r="A20" s="168" t="s">
        <v>322</v>
      </c>
      <c r="B20" s="372">
        <v>43366</v>
      </c>
      <c r="C20" s="168"/>
      <c r="D20" s="168">
        <v>20000</v>
      </c>
    </row>
    <row r="21" spans="1:4" ht="15" customHeight="1">
      <c r="A21" s="169" t="s">
        <v>323</v>
      </c>
      <c r="B21" s="373">
        <v>303769</v>
      </c>
      <c r="C21" s="169"/>
      <c r="D21" s="169">
        <v>178147</v>
      </c>
    </row>
    <row r="22" spans="1:4" ht="15" customHeight="1">
      <c r="A22" s="169" t="s">
        <v>302</v>
      </c>
      <c r="B22" s="169"/>
      <c r="C22" s="169"/>
      <c r="D22" s="169">
        <v>57100</v>
      </c>
    </row>
    <row r="23" spans="1:4" ht="15.75">
      <c r="A23" s="226" t="s">
        <v>375</v>
      </c>
      <c r="B23" s="226"/>
      <c r="C23" s="226"/>
      <c r="D23" s="226">
        <v>10396</v>
      </c>
    </row>
    <row r="24" spans="1:4" ht="15.75">
      <c r="A24" s="227" t="s">
        <v>416</v>
      </c>
      <c r="B24" s="226"/>
      <c r="C24" s="226"/>
      <c r="D24" s="226">
        <v>0</v>
      </c>
    </row>
    <row r="25" spans="1:4" ht="15.75">
      <c r="A25" s="227" t="s">
        <v>417</v>
      </c>
      <c r="B25" s="226"/>
      <c r="C25" s="226"/>
      <c r="D25" s="226">
        <v>10396</v>
      </c>
    </row>
    <row r="26" spans="1:4" ht="19.5" customHeight="1" thickBot="1">
      <c r="A26" s="446" t="s">
        <v>210</v>
      </c>
      <c r="B26" s="447"/>
      <c r="C26" s="447"/>
      <c r="D26" s="225">
        <v>549412</v>
      </c>
    </row>
    <row r="29" ht="13.5" thickBot="1"/>
    <row r="30" spans="1:5" ht="12.75">
      <c r="A30" s="172" t="s">
        <v>328</v>
      </c>
      <c r="E30" s="30" t="s">
        <v>326</v>
      </c>
    </row>
    <row r="31" spans="1:5" ht="25.5">
      <c r="A31" s="44"/>
      <c r="B31" s="44" t="s">
        <v>329</v>
      </c>
      <c r="C31" s="44" t="s">
        <v>330</v>
      </c>
      <c r="D31" s="44" t="s">
        <v>177</v>
      </c>
      <c r="E31" s="171" t="s">
        <v>649</v>
      </c>
    </row>
    <row r="32" spans="1:5" ht="15" customHeight="1">
      <c r="A32" s="168" t="s">
        <v>311</v>
      </c>
      <c r="B32" s="168">
        <v>30000</v>
      </c>
      <c r="C32" s="168">
        <v>10000</v>
      </c>
      <c r="D32" s="168">
        <v>6200</v>
      </c>
      <c r="E32" s="168"/>
    </row>
    <row r="33" spans="1:5" ht="15" customHeight="1">
      <c r="A33" s="168" t="s">
        <v>312</v>
      </c>
      <c r="B33" s="168">
        <v>24000</v>
      </c>
      <c r="C33" s="168">
        <v>10000</v>
      </c>
      <c r="D33" s="168">
        <v>7000</v>
      </c>
      <c r="E33" s="168"/>
    </row>
    <row r="34" spans="1:5" ht="15" customHeight="1">
      <c r="A34" s="168" t="s">
        <v>313</v>
      </c>
      <c r="B34" s="168">
        <v>30000</v>
      </c>
      <c r="C34" s="168">
        <v>12000</v>
      </c>
      <c r="D34" s="168">
        <v>8600</v>
      </c>
      <c r="E34" s="168"/>
    </row>
    <row r="35" spans="1:5" ht="15" customHeight="1">
      <c r="A35" s="168" t="s">
        <v>314</v>
      </c>
      <c r="B35" s="168">
        <v>23000</v>
      </c>
      <c r="C35" s="168">
        <v>12000</v>
      </c>
      <c r="D35" s="168">
        <v>8600</v>
      </c>
      <c r="E35" s="168"/>
    </row>
    <row r="36" spans="1:5" ht="15" customHeight="1">
      <c r="A36" s="168" t="s">
        <v>315</v>
      </c>
      <c r="B36" s="168">
        <v>21000</v>
      </c>
      <c r="C36" s="168">
        <v>13000</v>
      </c>
      <c r="D36" s="168">
        <v>9000</v>
      </c>
      <c r="E36" s="168"/>
    </row>
    <row r="37" spans="1:5" ht="15" customHeight="1">
      <c r="A37" s="168" t="s">
        <v>316</v>
      </c>
      <c r="B37" s="168">
        <v>23000</v>
      </c>
      <c r="C37" s="168">
        <v>11000</v>
      </c>
      <c r="D37" s="168">
        <v>7000</v>
      </c>
      <c r="E37" s="168"/>
    </row>
    <row r="38" spans="1:5" ht="15" customHeight="1">
      <c r="A38" s="168" t="s">
        <v>317</v>
      </c>
      <c r="B38" s="168">
        <v>26000</v>
      </c>
      <c r="C38" s="168">
        <v>11675</v>
      </c>
      <c r="D38" s="168">
        <v>7000</v>
      </c>
      <c r="E38" s="168"/>
    </row>
    <row r="39" spans="1:5" ht="15" customHeight="1">
      <c r="A39" s="168" t="s">
        <v>318</v>
      </c>
      <c r="B39" s="168">
        <v>24000</v>
      </c>
      <c r="C39" s="168">
        <v>11000</v>
      </c>
      <c r="D39" s="168">
        <v>7000</v>
      </c>
      <c r="E39" s="168"/>
    </row>
    <row r="40" spans="1:5" ht="15" customHeight="1">
      <c r="A40" s="168" t="s">
        <v>319</v>
      </c>
      <c r="B40" s="168">
        <v>24000</v>
      </c>
      <c r="C40" s="168">
        <v>13000</v>
      </c>
      <c r="D40" s="168">
        <v>8000</v>
      </c>
      <c r="E40" s="168">
        <v>5015</v>
      </c>
    </row>
    <row r="41" spans="1:5" ht="15" customHeight="1">
      <c r="A41" s="168" t="s">
        <v>320</v>
      </c>
      <c r="B41" s="168">
        <v>21363</v>
      </c>
      <c r="C41" s="168">
        <v>14000</v>
      </c>
      <c r="D41" s="168">
        <v>9000</v>
      </c>
      <c r="E41" s="168"/>
    </row>
    <row r="42" spans="1:5" ht="15" customHeight="1">
      <c r="A42" s="168" t="s">
        <v>321</v>
      </c>
      <c r="B42" s="168">
        <v>21000</v>
      </c>
      <c r="C42" s="168">
        <v>14000</v>
      </c>
      <c r="D42" s="168">
        <v>11000</v>
      </c>
      <c r="E42" s="168"/>
    </row>
    <row r="43" spans="1:5" ht="15" customHeight="1">
      <c r="A43" s="168" t="s">
        <v>322</v>
      </c>
      <c r="B43" s="168">
        <v>24000</v>
      </c>
      <c r="C43" s="168">
        <v>18100</v>
      </c>
      <c r="D43" s="168">
        <v>14859</v>
      </c>
      <c r="E43" s="168"/>
    </row>
    <row r="44" spans="1:5" ht="15" customHeight="1">
      <c r="A44" s="169" t="s">
        <v>323</v>
      </c>
      <c r="B44" s="173">
        <v>291363</v>
      </c>
      <c r="C44" s="173">
        <v>149775</v>
      </c>
      <c r="D44" s="173">
        <v>103259</v>
      </c>
      <c r="E44" s="173">
        <v>5015</v>
      </c>
    </row>
    <row r="45" spans="1:5" ht="12.75">
      <c r="A45" s="168"/>
      <c r="B45" s="168"/>
      <c r="C45" s="168"/>
      <c r="D45" s="168"/>
      <c r="E45" s="168"/>
    </row>
    <row r="46" spans="1:5" ht="15" customHeight="1">
      <c r="A46" s="448" t="s">
        <v>115</v>
      </c>
      <c r="B46" s="449"/>
      <c r="C46" s="449"/>
      <c r="D46" s="449"/>
      <c r="E46" s="173">
        <v>549412</v>
      </c>
    </row>
    <row r="47" spans="1:5" ht="12.75">
      <c r="A47" s="168"/>
      <c r="B47" s="168"/>
      <c r="C47" s="168"/>
      <c r="D47" s="168"/>
      <c r="E47" s="168"/>
    </row>
  </sheetData>
  <mergeCells count="3">
    <mergeCell ref="A26:C26"/>
    <mergeCell ref="A4:E4"/>
    <mergeCell ref="A46:D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4" sqref="A4:C4"/>
    </sheetView>
  </sheetViews>
  <sheetFormatPr defaultColWidth="9.140625" defaultRowHeight="12.75"/>
  <cols>
    <col min="1" max="1" width="48.8515625" style="0" customWidth="1"/>
    <col min="2" max="2" width="16.7109375" style="0" customWidth="1"/>
    <col min="3" max="3" width="17.421875" style="0" customWidth="1"/>
  </cols>
  <sheetData>
    <row r="1" ht="12.75">
      <c r="C1" s="175" t="s">
        <v>332</v>
      </c>
    </row>
    <row r="4" spans="1:3" ht="18">
      <c r="A4" s="385" t="s">
        <v>477</v>
      </c>
      <c r="B4" s="385"/>
      <c r="C4" s="385"/>
    </row>
    <row r="7" ht="13.5" thickBot="1"/>
    <row r="8" spans="1:3" ht="19.5" customHeight="1" thickBot="1">
      <c r="A8" s="176" t="s">
        <v>333</v>
      </c>
      <c r="B8" s="177"/>
      <c r="C8" s="103"/>
    </row>
    <row r="9" spans="1:3" ht="12.75">
      <c r="A9" s="65"/>
      <c r="B9" s="65"/>
      <c r="C9" s="65"/>
    </row>
    <row r="10" spans="1:3" ht="13.5" thickBot="1">
      <c r="A10" s="65"/>
      <c r="B10" s="65"/>
      <c r="C10" s="65"/>
    </row>
    <row r="11" spans="1:3" ht="16.5" thickBot="1">
      <c r="A11" s="178" t="s">
        <v>230</v>
      </c>
      <c r="B11" s="65"/>
      <c r="C11" s="65"/>
    </row>
    <row r="12" spans="1:3" ht="18" customHeight="1">
      <c r="A12" s="179" t="s">
        <v>171</v>
      </c>
      <c r="B12" s="85"/>
      <c r="C12" s="85"/>
    </row>
    <row r="13" spans="1:3" ht="18" customHeight="1">
      <c r="A13" s="85" t="s">
        <v>302</v>
      </c>
      <c r="B13" s="85"/>
      <c r="C13" s="85"/>
    </row>
    <row r="14" spans="1:3" ht="18" customHeight="1">
      <c r="A14" s="452" t="s">
        <v>6</v>
      </c>
      <c r="B14" s="453"/>
      <c r="C14" s="180"/>
    </row>
    <row r="15" spans="1:3" ht="18" customHeight="1">
      <c r="A15" s="181"/>
      <c r="B15" s="182"/>
      <c r="C15" s="183"/>
    </row>
    <row r="16" spans="1:3" ht="18" customHeight="1">
      <c r="A16" s="184" t="s">
        <v>334</v>
      </c>
      <c r="B16" s="185"/>
      <c r="C16" s="186"/>
    </row>
    <row r="17" spans="1:3" ht="18" customHeight="1">
      <c r="A17" s="85" t="s">
        <v>462</v>
      </c>
      <c r="B17" s="85"/>
      <c r="C17" s="85"/>
    </row>
    <row r="18" spans="1:3" ht="18" customHeight="1">
      <c r="A18" s="85"/>
      <c r="B18" s="85"/>
      <c r="C18" s="85"/>
    </row>
    <row r="19" spans="1:3" ht="18" customHeight="1">
      <c r="A19" s="85"/>
      <c r="B19" s="85"/>
      <c r="C19" s="85"/>
    </row>
    <row r="20" spans="1:3" ht="18" customHeight="1">
      <c r="A20" s="452" t="s">
        <v>6</v>
      </c>
      <c r="B20" s="453"/>
      <c r="C20" s="180">
        <f>SUM(B17:B19)</f>
        <v>0</v>
      </c>
    </row>
    <row r="21" spans="1:3" ht="18" customHeight="1">
      <c r="A21" s="187"/>
      <c r="B21" s="188"/>
      <c r="C21" s="189"/>
    </row>
    <row r="22" spans="1:3" ht="18" customHeight="1">
      <c r="A22" s="452"/>
      <c r="B22" s="454"/>
      <c r="C22" s="180"/>
    </row>
    <row r="23" spans="1:3" ht="12.75">
      <c r="A23" s="187"/>
      <c r="B23" s="188"/>
      <c r="C23" s="189"/>
    </row>
    <row r="24" spans="1:3" ht="19.5" customHeight="1" thickBot="1">
      <c r="A24" s="450" t="s">
        <v>170</v>
      </c>
      <c r="B24" s="451"/>
      <c r="C24" s="190"/>
    </row>
    <row r="25" spans="1:3" ht="12.75">
      <c r="A25" s="65"/>
      <c r="B25" s="65"/>
      <c r="C25" s="65"/>
    </row>
    <row r="26" spans="1:3" ht="12.75">
      <c r="A26" s="65"/>
      <c r="B26" s="65"/>
      <c r="C26" s="65"/>
    </row>
  </sheetData>
  <mergeCells count="5">
    <mergeCell ref="A24:B24"/>
    <mergeCell ref="A4:C4"/>
    <mergeCell ref="A20:B20"/>
    <mergeCell ref="A14:B14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1" sqref="B1"/>
    </sheetView>
  </sheetViews>
  <sheetFormatPr defaultColWidth="9.140625" defaultRowHeight="12.75"/>
  <cols>
    <col min="1" max="1" width="54.8515625" style="0" customWidth="1"/>
    <col min="2" max="2" width="27.7109375" style="0" customWidth="1"/>
  </cols>
  <sheetData>
    <row r="1" ht="12.75">
      <c r="B1" s="30" t="s">
        <v>650</v>
      </c>
    </row>
    <row r="4" spans="1:2" ht="18">
      <c r="A4" s="385" t="s">
        <v>307</v>
      </c>
      <c r="B4" s="385"/>
    </row>
    <row r="6" spans="1:2" s="4" customFormat="1" ht="18">
      <c r="A6" s="404" t="s">
        <v>644</v>
      </c>
      <c r="B6" s="386"/>
    </row>
    <row r="9" spans="1:2" ht="12.75">
      <c r="A9" s="150" t="s">
        <v>308</v>
      </c>
      <c r="B9" s="150" t="s">
        <v>309</v>
      </c>
    </row>
    <row r="10" spans="1:2" ht="24.75" customHeight="1">
      <c r="A10" s="74" t="s">
        <v>592</v>
      </c>
      <c r="B10" s="75">
        <v>5014555</v>
      </c>
    </row>
    <row r="11" spans="1:2" ht="24.75" customHeight="1" thickBot="1">
      <c r="A11" s="74"/>
      <c r="B11" s="75"/>
    </row>
    <row r="12" spans="1:2" ht="24.75" customHeight="1" thickBot="1">
      <c r="A12" s="209" t="s">
        <v>6</v>
      </c>
      <c r="B12" s="152">
        <f>SUM(B10:B11)</f>
        <v>5014555</v>
      </c>
    </row>
    <row r="15" spans="1:2" ht="15">
      <c r="A15" s="371" t="s">
        <v>645</v>
      </c>
      <c r="B15" s="371"/>
    </row>
    <row r="16" spans="1:2" ht="15">
      <c r="A16" s="371" t="s">
        <v>646</v>
      </c>
      <c r="B16" s="371" t="s">
        <v>648</v>
      </c>
    </row>
    <row r="17" spans="1:2" ht="15">
      <c r="A17" s="455" t="s">
        <v>647</v>
      </c>
      <c r="B17" s="455"/>
    </row>
    <row r="19" spans="1:2" ht="15">
      <c r="A19" s="223"/>
      <c r="B19" s="219"/>
    </row>
    <row r="20" spans="1:2" ht="15.75">
      <c r="A20" s="57"/>
      <c r="B20" s="57"/>
    </row>
    <row r="21" spans="1:2" ht="15">
      <c r="A21" s="219"/>
      <c r="B21" s="219"/>
    </row>
    <row r="22" spans="1:2" ht="15">
      <c r="A22" s="219"/>
      <c r="B22" s="219"/>
    </row>
    <row r="23" spans="1:2" ht="15">
      <c r="A23" s="219"/>
      <c r="B23" s="219"/>
    </row>
    <row r="24" spans="1:2" ht="15">
      <c r="A24" s="219"/>
      <c r="B24" s="219"/>
    </row>
    <row r="25" spans="1:2" ht="15">
      <c r="A25" s="219" t="s">
        <v>376</v>
      </c>
      <c r="B25" s="219"/>
    </row>
    <row r="26" spans="1:2" ht="15">
      <c r="A26" s="219"/>
      <c r="B26" s="219"/>
    </row>
  </sheetData>
  <mergeCells count="3">
    <mergeCell ref="A4:B4"/>
    <mergeCell ref="A17:B17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38"/>
  <sheetViews>
    <sheetView workbookViewId="0" topLeftCell="A1">
      <selection activeCell="E34" sqref="E34"/>
    </sheetView>
  </sheetViews>
  <sheetFormatPr defaultColWidth="9.140625" defaultRowHeight="12.75"/>
  <cols>
    <col min="1" max="1" width="53.8515625" style="0" customWidth="1"/>
    <col min="2" max="2" width="28.00390625" style="0" customWidth="1"/>
  </cols>
  <sheetData>
    <row r="2" ht="12.75">
      <c r="B2" t="s">
        <v>413</v>
      </c>
    </row>
    <row r="4" spans="1:2" ht="18">
      <c r="A4" s="456" t="s">
        <v>475</v>
      </c>
      <c r="B4" s="456"/>
    </row>
    <row r="7" spans="1:2" ht="14.25" customHeight="1">
      <c r="A7" s="31" t="s">
        <v>291</v>
      </c>
      <c r="B7" s="106" t="s">
        <v>580</v>
      </c>
    </row>
    <row r="8" spans="1:2" ht="12.75" hidden="1">
      <c r="A8" s="31"/>
      <c r="B8" s="106"/>
    </row>
    <row r="9" spans="1:2" ht="18" customHeight="1">
      <c r="A9" s="31" t="s">
        <v>292</v>
      </c>
      <c r="B9" s="106" t="s">
        <v>581</v>
      </c>
    </row>
    <row r="10" spans="1:2" ht="18" customHeight="1">
      <c r="A10" s="31" t="s">
        <v>293</v>
      </c>
      <c r="B10" s="106" t="s">
        <v>582</v>
      </c>
    </row>
    <row r="11" spans="1:2" ht="12.75" hidden="1">
      <c r="A11" s="31"/>
      <c r="B11" s="106"/>
    </row>
    <row r="12" spans="1:2" ht="12.75" hidden="1">
      <c r="A12" s="31"/>
      <c r="B12" s="106"/>
    </row>
    <row r="13" spans="1:2" ht="18" customHeight="1">
      <c r="A13" s="31" t="s">
        <v>295</v>
      </c>
      <c r="B13" s="106" t="s">
        <v>583</v>
      </c>
    </row>
    <row r="14" spans="1:2" ht="12.75" hidden="1">
      <c r="A14" s="31"/>
      <c r="B14" s="106"/>
    </row>
    <row r="15" spans="1:2" ht="12.75" hidden="1">
      <c r="A15" s="31"/>
      <c r="B15" s="106"/>
    </row>
    <row r="16" spans="1:2" ht="18" customHeight="1">
      <c r="A16" s="31" t="s">
        <v>199</v>
      </c>
      <c r="B16" s="106" t="s">
        <v>584</v>
      </c>
    </row>
    <row r="17" spans="1:2" ht="12.75" hidden="1">
      <c r="A17" s="31"/>
      <c r="B17" s="106"/>
    </row>
    <row r="18" spans="1:2" ht="12.75" hidden="1">
      <c r="A18" s="31" t="s">
        <v>296</v>
      </c>
      <c r="B18" s="106"/>
    </row>
    <row r="19" spans="1:2" ht="18" customHeight="1">
      <c r="A19" s="31" t="s">
        <v>63</v>
      </c>
      <c r="B19" s="106" t="s">
        <v>585</v>
      </c>
    </row>
    <row r="20" spans="1:2" ht="18" customHeight="1" hidden="1">
      <c r="A20" s="31"/>
      <c r="B20" s="106"/>
    </row>
    <row r="21" spans="1:2" ht="18" customHeight="1" hidden="1">
      <c r="A21" s="31"/>
      <c r="B21" s="106"/>
    </row>
    <row r="22" spans="1:2" ht="12.75" hidden="1">
      <c r="A22" s="31" t="s">
        <v>357</v>
      </c>
      <c r="B22" s="106"/>
    </row>
    <row r="23" spans="1:2" ht="12.75" hidden="1">
      <c r="A23" s="31" t="s">
        <v>294</v>
      </c>
      <c r="B23" s="106"/>
    </row>
    <row r="24" spans="1:2" ht="18" customHeight="1">
      <c r="A24" s="31" t="s">
        <v>297</v>
      </c>
      <c r="B24" s="106" t="s">
        <v>586</v>
      </c>
    </row>
    <row r="25" spans="1:2" ht="18" customHeight="1">
      <c r="A25" s="31" t="s">
        <v>298</v>
      </c>
      <c r="B25" s="106" t="s">
        <v>581</v>
      </c>
    </row>
    <row r="26" spans="1:2" ht="18" customHeight="1">
      <c r="A26" s="31" t="s">
        <v>299</v>
      </c>
      <c r="B26" s="106" t="s">
        <v>581</v>
      </c>
    </row>
    <row r="27" spans="1:2" ht="18" customHeight="1">
      <c r="A27" s="31" t="s">
        <v>300</v>
      </c>
      <c r="B27" s="106" t="s">
        <v>586</v>
      </c>
    </row>
    <row r="28" spans="1:2" ht="18" customHeight="1">
      <c r="A28" s="31" t="s">
        <v>301</v>
      </c>
      <c r="B28" s="106" t="s">
        <v>587</v>
      </c>
    </row>
    <row r="29" spans="1:2" ht="18" customHeight="1">
      <c r="A29" s="31" t="s">
        <v>302</v>
      </c>
      <c r="B29" s="106" t="s">
        <v>588</v>
      </c>
    </row>
    <row r="30" spans="1:2" ht="12.75" hidden="1">
      <c r="A30" s="31" t="s">
        <v>303</v>
      </c>
      <c r="B30" s="106"/>
    </row>
    <row r="31" spans="1:2" ht="12.75" hidden="1">
      <c r="A31" s="31" t="s">
        <v>304</v>
      </c>
      <c r="B31" s="106"/>
    </row>
    <row r="32" spans="1:2" ht="12.75" hidden="1">
      <c r="A32" s="31" t="s">
        <v>305</v>
      </c>
      <c r="B32" s="106"/>
    </row>
    <row r="33" spans="1:2" ht="12.75" hidden="1">
      <c r="A33" s="31" t="s">
        <v>306</v>
      </c>
      <c r="B33" s="106"/>
    </row>
    <row r="34" spans="1:2" ht="18" customHeight="1">
      <c r="A34" s="38" t="s">
        <v>30</v>
      </c>
      <c r="B34" s="166" t="s">
        <v>589</v>
      </c>
    </row>
    <row r="35" spans="1:2" ht="12.75">
      <c r="A35" s="31"/>
      <c r="B35" s="106"/>
    </row>
    <row r="36" spans="1:2" ht="12.75">
      <c r="A36" s="31"/>
      <c r="B36" s="106"/>
    </row>
    <row r="37" spans="1:2" ht="12.75">
      <c r="A37" s="31" t="s">
        <v>42</v>
      </c>
      <c r="B37" s="106" t="s">
        <v>590</v>
      </c>
    </row>
    <row r="38" spans="1:2" ht="19.5" customHeight="1">
      <c r="A38" s="38" t="s">
        <v>210</v>
      </c>
      <c r="B38" s="166" t="s">
        <v>591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2">
      <selection activeCell="P31" sqref="P31"/>
    </sheetView>
  </sheetViews>
  <sheetFormatPr defaultColWidth="9.140625" defaultRowHeight="12.75"/>
  <cols>
    <col min="1" max="1" width="7.7109375" style="0" customWidth="1"/>
    <col min="2" max="2" width="17.00390625" style="0" customWidth="1"/>
    <col min="3" max="3" width="11.8515625" style="0" customWidth="1"/>
    <col min="4" max="4" width="3.57421875" style="0" hidden="1" customWidth="1"/>
    <col min="5" max="5" width="10.7109375" style="0" customWidth="1"/>
    <col min="6" max="6" width="10.28125" style="0" customWidth="1"/>
    <col min="7" max="7" width="10.421875" style="0" bestFit="1" customWidth="1"/>
    <col min="8" max="8" width="10.28125" style="0" customWidth="1"/>
    <col min="9" max="9" width="11.00390625" style="0" customWidth="1"/>
    <col min="10" max="10" width="10.57421875" style="0" customWidth="1"/>
    <col min="11" max="11" width="10.421875" style="0" customWidth="1"/>
    <col min="12" max="12" width="12.00390625" style="0" customWidth="1"/>
    <col min="13" max="13" width="12.28125" style="0" customWidth="1"/>
    <col min="14" max="14" width="12.421875" style="0" customWidth="1"/>
  </cols>
  <sheetData>
    <row r="1" ht="12.75" hidden="1">
      <c r="O1" s="122"/>
    </row>
    <row r="2" spans="1:14" s="275" customFormat="1" ht="15.75">
      <c r="A2" s="483" t="s">
        <v>474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s="275" customFormat="1" ht="15.75">
      <c r="A3" s="484" t="s">
        <v>211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5:19" ht="13.5" thickBot="1">
      <c r="O4" s="123"/>
      <c r="P4" s="104"/>
      <c r="Q4" s="104"/>
      <c r="R4" s="104"/>
      <c r="S4" s="104"/>
    </row>
    <row r="5" spans="1:19" s="102" customFormat="1" ht="15.75" customHeight="1" thickBot="1">
      <c r="A5" s="461" t="s">
        <v>171</v>
      </c>
      <c r="B5" s="462"/>
      <c r="C5" s="463" t="s">
        <v>172</v>
      </c>
      <c r="D5" s="464"/>
      <c r="E5" s="467" t="s">
        <v>173</v>
      </c>
      <c r="F5" s="469" t="s">
        <v>174</v>
      </c>
      <c r="G5" s="471" t="s">
        <v>175</v>
      </c>
      <c r="H5" s="473" t="s">
        <v>176</v>
      </c>
      <c r="I5" s="471" t="s">
        <v>177</v>
      </c>
      <c r="J5" s="473" t="s">
        <v>178</v>
      </c>
      <c r="K5" s="488" t="s">
        <v>179</v>
      </c>
      <c r="L5" s="490" t="s">
        <v>180</v>
      </c>
      <c r="M5" s="479" t="s">
        <v>181</v>
      </c>
      <c r="N5" s="481" t="s">
        <v>182</v>
      </c>
      <c r="O5" s="478"/>
      <c r="P5" s="478"/>
      <c r="Q5" s="104"/>
      <c r="R5" s="104"/>
      <c r="S5" s="104"/>
    </row>
    <row r="6" spans="1:19" ht="15.75" customHeight="1" thickBot="1">
      <c r="A6" s="330" t="s">
        <v>183</v>
      </c>
      <c r="B6" s="332" t="s">
        <v>184</v>
      </c>
      <c r="C6" s="465"/>
      <c r="D6" s="466"/>
      <c r="E6" s="468"/>
      <c r="F6" s="470"/>
      <c r="G6" s="472"/>
      <c r="H6" s="474"/>
      <c r="I6" s="472"/>
      <c r="J6" s="474"/>
      <c r="K6" s="489"/>
      <c r="L6" s="491"/>
      <c r="M6" s="480"/>
      <c r="N6" s="482"/>
      <c r="O6" s="478"/>
      <c r="P6" s="478"/>
      <c r="Q6" s="104"/>
      <c r="R6" s="104"/>
      <c r="S6" s="104"/>
    </row>
    <row r="7" spans="1:19" s="131" customFormat="1" ht="15.75" customHeight="1" thickBot="1">
      <c r="A7" s="323">
        <v>14034</v>
      </c>
      <c r="B7" s="327" t="s">
        <v>185</v>
      </c>
      <c r="C7" s="486">
        <v>3699554</v>
      </c>
      <c r="D7" s="487"/>
      <c r="E7" s="124"/>
      <c r="F7" s="125"/>
      <c r="G7" s="125"/>
      <c r="H7" s="125"/>
      <c r="I7" s="125">
        <v>965000</v>
      </c>
      <c r="J7" s="125">
        <v>235000</v>
      </c>
      <c r="K7" s="126"/>
      <c r="L7" s="127">
        <v>1200000</v>
      </c>
      <c r="M7" s="320">
        <f>C7+L7</f>
        <v>4899554</v>
      </c>
      <c r="N7" s="348"/>
      <c r="O7" s="128"/>
      <c r="P7" s="129"/>
      <c r="Q7" s="130"/>
      <c r="R7" s="130"/>
      <c r="S7" s="130"/>
    </row>
    <row r="8" spans="1:19" s="131" customFormat="1" ht="15.75" customHeight="1" thickBot="1">
      <c r="A8" s="323">
        <v>551414</v>
      </c>
      <c r="B8" s="333" t="s">
        <v>186</v>
      </c>
      <c r="C8" s="476"/>
      <c r="D8" s="477"/>
      <c r="E8" s="133"/>
      <c r="F8" s="133"/>
      <c r="G8" s="133"/>
      <c r="H8" s="133">
        <v>1680000</v>
      </c>
      <c r="I8" s="133"/>
      <c r="J8" s="133">
        <v>420000</v>
      </c>
      <c r="K8" s="134"/>
      <c r="L8" s="127">
        <v>2100000</v>
      </c>
      <c r="M8" s="320">
        <f aca="true" t="shared" si="0" ref="M8:M34">C8+L8</f>
        <v>2100000</v>
      </c>
      <c r="N8" s="347"/>
      <c r="O8" s="128"/>
      <c r="P8" s="129"/>
      <c r="Q8" s="130"/>
      <c r="R8" s="130"/>
      <c r="S8" s="130"/>
    </row>
    <row r="9" spans="1:19" s="131" customFormat="1" ht="15.75" customHeight="1" thickBot="1">
      <c r="A9" s="324">
        <v>552312</v>
      </c>
      <c r="B9" s="328" t="s">
        <v>187</v>
      </c>
      <c r="C9" s="476">
        <v>8561850</v>
      </c>
      <c r="D9" s="477"/>
      <c r="E9" s="133">
        <v>3000000</v>
      </c>
      <c r="F9" s="133">
        <v>1800000</v>
      </c>
      <c r="G9" s="133">
        <v>400000</v>
      </c>
      <c r="H9" s="133">
        <v>4805000</v>
      </c>
      <c r="I9" s="133">
        <v>1659000</v>
      </c>
      <c r="J9" s="133">
        <v>1714750</v>
      </c>
      <c r="K9" s="134"/>
      <c r="L9" s="127">
        <f aca="true" t="shared" si="1" ref="L9:L36">SUM(E9:K9)</f>
        <v>13378750</v>
      </c>
      <c r="M9" s="320">
        <f t="shared" si="0"/>
        <v>21940600</v>
      </c>
      <c r="N9" s="347"/>
      <c r="O9" s="128"/>
      <c r="P9" s="129"/>
      <c r="Q9" s="130"/>
      <c r="R9" s="130"/>
      <c r="S9" s="130"/>
    </row>
    <row r="10" spans="1:19" s="131" customFormat="1" ht="15.75" customHeight="1" thickBot="1">
      <c r="A10" s="324">
        <v>552323</v>
      </c>
      <c r="B10" s="333" t="s">
        <v>188</v>
      </c>
      <c r="C10" s="476"/>
      <c r="D10" s="477"/>
      <c r="E10" s="133"/>
      <c r="F10" s="133"/>
      <c r="G10" s="133"/>
      <c r="H10" s="133">
        <v>9042800</v>
      </c>
      <c r="I10" s="133"/>
      <c r="J10" s="133">
        <v>2260700</v>
      </c>
      <c r="K10" s="134"/>
      <c r="L10" s="127">
        <f t="shared" si="1"/>
        <v>11303500</v>
      </c>
      <c r="M10" s="320">
        <f t="shared" si="0"/>
        <v>11303500</v>
      </c>
      <c r="N10" s="349"/>
      <c r="O10" s="128"/>
      <c r="P10" s="129"/>
      <c r="Q10" s="130"/>
      <c r="R10" s="130"/>
      <c r="S10" s="130"/>
    </row>
    <row r="11" spans="1:19" s="131" customFormat="1" ht="15.75" customHeight="1" thickBot="1">
      <c r="A11" s="324">
        <v>552411</v>
      </c>
      <c r="B11" s="328" t="s">
        <v>189</v>
      </c>
      <c r="C11" s="476"/>
      <c r="D11" s="477"/>
      <c r="E11" s="133"/>
      <c r="F11" s="133"/>
      <c r="G11" s="133"/>
      <c r="H11" s="133">
        <v>2078720</v>
      </c>
      <c r="I11" s="133"/>
      <c r="J11" s="133">
        <v>519680</v>
      </c>
      <c r="K11" s="134"/>
      <c r="L11" s="127">
        <f t="shared" si="1"/>
        <v>2598400</v>
      </c>
      <c r="M11" s="320">
        <f t="shared" si="0"/>
        <v>2598400</v>
      </c>
      <c r="N11" s="132"/>
      <c r="O11" s="128"/>
      <c r="P11" s="129"/>
      <c r="Q11" s="130"/>
      <c r="R11" s="130"/>
      <c r="S11" s="130"/>
    </row>
    <row r="12" spans="1:19" s="131" customFormat="1" ht="15.75" customHeight="1" thickBot="1">
      <c r="A12" s="324">
        <v>751153</v>
      </c>
      <c r="B12" s="333" t="s">
        <v>190</v>
      </c>
      <c r="C12" s="476">
        <v>47585132</v>
      </c>
      <c r="D12" s="477"/>
      <c r="E12" s="133">
        <v>779000</v>
      </c>
      <c r="F12" s="133">
        <v>560000</v>
      </c>
      <c r="G12" s="133"/>
      <c r="H12" s="133"/>
      <c r="I12" s="133">
        <v>49650000</v>
      </c>
      <c r="J12" s="133">
        <v>2000000</v>
      </c>
      <c r="K12" s="134"/>
      <c r="L12" s="127">
        <f>SUM(E12:K12)</f>
        <v>52989000</v>
      </c>
      <c r="M12" s="320">
        <v>100574132</v>
      </c>
      <c r="N12" s="347">
        <v>5014555</v>
      </c>
      <c r="O12" s="128"/>
      <c r="P12" s="129"/>
      <c r="Q12" s="130"/>
      <c r="R12" s="130"/>
      <c r="S12" s="130"/>
    </row>
    <row r="13" spans="1:19" s="131" customFormat="1" ht="15.75" customHeight="1" thickBot="1">
      <c r="A13" s="324">
        <v>751845</v>
      </c>
      <c r="B13" s="328" t="s">
        <v>191</v>
      </c>
      <c r="C13" s="476">
        <v>44240598</v>
      </c>
      <c r="D13" s="477"/>
      <c r="E13" s="133"/>
      <c r="F13" s="133"/>
      <c r="G13" s="133"/>
      <c r="H13" s="133"/>
      <c r="I13" s="133"/>
      <c r="J13" s="133"/>
      <c r="K13" s="134"/>
      <c r="L13" s="127">
        <f t="shared" si="1"/>
        <v>0</v>
      </c>
      <c r="M13" s="320">
        <f t="shared" si="0"/>
        <v>44240598</v>
      </c>
      <c r="N13" s="347"/>
      <c r="O13" s="128"/>
      <c r="P13" s="129"/>
      <c r="Q13" s="130"/>
      <c r="R13" s="130"/>
      <c r="S13" s="130"/>
    </row>
    <row r="14" spans="1:19" s="131" customFormat="1" ht="15.75" customHeight="1" thickBot="1">
      <c r="A14" s="324">
        <v>751878</v>
      </c>
      <c r="B14" s="333" t="s">
        <v>192</v>
      </c>
      <c r="C14" s="476"/>
      <c r="D14" s="477"/>
      <c r="E14" s="133"/>
      <c r="F14" s="133">
        <v>6400000</v>
      </c>
      <c r="G14" s="133"/>
      <c r="H14" s="133"/>
      <c r="I14" s="133"/>
      <c r="J14" s="133">
        <v>1600000</v>
      </c>
      <c r="K14" s="134"/>
      <c r="L14" s="127">
        <v>8000000</v>
      </c>
      <c r="M14" s="320">
        <f t="shared" si="0"/>
        <v>8000000</v>
      </c>
      <c r="N14" s="347"/>
      <c r="O14" s="128"/>
      <c r="P14" s="129"/>
      <c r="Q14" s="130"/>
      <c r="R14" s="130"/>
      <c r="S14" s="130"/>
    </row>
    <row r="15" spans="1:19" s="131" customFormat="1" ht="15.75" customHeight="1" thickBot="1">
      <c r="A15" s="324">
        <v>751922</v>
      </c>
      <c r="B15" s="328" t="s">
        <v>193</v>
      </c>
      <c r="C15" s="132"/>
      <c r="D15" s="136"/>
      <c r="E15" s="132"/>
      <c r="F15" s="133"/>
      <c r="G15" s="133"/>
      <c r="H15" s="133"/>
      <c r="I15" s="133"/>
      <c r="J15" s="133"/>
      <c r="K15" s="134"/>
      <c r="L15" s="127"/>
      <c r="M15" s="320">
        <f t="shared" si="0"/>
        <v>0</v>
      </c>
      <c r="N15" s="347"/>
      <c r="O15" s="128"/>
      <c r="P15" s="129"/>
      <c r="Q15" s="129"/>
      <c r="R15" s="130"/>
      <c r="S15" s="130"/>
    </row>
    <row r="16" spans="1:19" s="131" customFormat="1" ht="15.75" customHeight="1" thickBot="1">
      <c r="A16" s="324">
        <v>801115</v>
      </c>
      <c r="B16" s="333" t="s">
        <v>194</v>
      </c>
      <c r="C16" s="132">
        <v>33862171</v>
      </c>
      <c r="D16" s="136"/>
      <c r="E16" s="132">
        <v>1500000</v>
      </c>
      <c r="F16" s="133">
        <v>600000</v>
      </c>
      <c r="G16" s="133">
        <v>100000</v>
      </c>
      <c r="H16" s="133"/>
      <c r="I16" s="133">
        <v>2233600</v>
      </c>
      <c r="J16" s="133">
        <v>1048500</v>
      </c>
      <c r="K16" s="134"/>
      <c r="L16" s="127">
        <f t="shared" si="1"/>
        <v>5482100</v>
      </c>
      <c r="M16" s="320">
        <f t="shared" si="0"/>
        <v>39344271</v>
      </c>
      <c r="N16" s="132"/>
      <c r="O16" s="128"/>
      <c r="P16" s="129"/>
      <c r="Q16" s="130"/>
      <c r="R16" s="130"/>
      <c r="S16" s="130"/>
    </row>
    <row r="17" spans="1:19" s="131" customFormat="1" ht="15.75" customHeight="1" thickBot="1">
      <c r="A17" s="324">
        <v>801214</v>
      </c>
      <c r="B17" s="328" t="s">
        <v>195</v>
      </c>
      <c r="C17" s="132">
        <v>86158171</v>
      </c>
      <c r="D17" s="136"/>
      <c r="E17" s="132">
        <v>5100000</v>
      </c>
      <c r="F17" s="133">
        <v>1800000</v>
      </c>
      <c r="G17" s="133">
        <v>350000</v>
      </c>
      <c r="H17" s="133"/>
      <c r="I17" s="133">
        <v>6665000</v>
      </c>
      <c r="J17" s="133">
        <v>2854650</v>
      </c>
      <c r="K17" s="134"/>
      <c r="L17" s="127">
        <f t="shared" si="1"/>
        <v>16769650</v>
      </c>
      <c r="M17" s="320">
        <f t="shared" si="0"/>
        <v>102927821</v>
      </c>
      <c r="N17" s="347"/>
      <c r="O17" s="128"/>
      <c r="P17" s="129"/>
      <c r="Q17" s="130"/>
      <c r="R17" s="130"/>
      <c r="S17" s="130"/>
    </row>
    <row r="18" spans="1:19" s="131" customFormat="1" ht="15.75" customHeight="1" thickBot="1">
      <c r="A18" s="324">
        <v>801313</v>
      </c>
      <c r="B18" s="333" t="s">
        <v>63</v>
      </c>
      <c r="C18" s="132">
        <v>10753359</v>
      </c>
      <c r="D18" s="136"/>
      <c r="E18" s="132">
        <v>750000</v>
      </c>
      <c r="F18" s="133">
        <v>130000</v>
      </c>
      <c r="G18" s="133">
        <v>14000</v>
      </c>
      <c r="H18" s="133"/>
      <c r="I18" s="133">
        <v>675100</v>
      </c>
      <c r="J18" s="133">
        <v>380000</v>
      </c>
      <c r="K18" s="134"/>
      <c r="L18" s="127">
        <f t="shared" si="1"/>
        <v>1949100</v>
      </c>
      <c r="M18" s="320">
        <f t="shared" si="0"/>
        <v>12702459</v>
      </c>
      <c r="N18" s="347"/>
      <c r="O18" s="128"/>
      <c r="P18" s="129"/>
      <c r="Q18" s="130"/>
      <c r="R18" s="130"/>
      <c r="S18" s="130"/>
    </row>
    <row r="19" spans="1:19" s="131" customFormat="1" ht="15.75" customHeight="1" thickBot="1">
      <c r="A19" s="324">
        <v>851286</v>
      </c>
      <c r="B19" s="328" t="s">
        <v>548</v>
      </c>
      <c r="C19" s="132"/>
      <c r="D19" s="136"/>
      <c r="E19" s="132">
        <v>50000</v>
      </c>
      <c r="F19" s="133">
        <v>50000</v>
      </c>
      <c r="G19" s="133"/>
      <c r="H19" s="133"/>
      <c r="I19" s="133"/>
      <c r="J19" s="133"/>
      <c r="K19" s="134"/>
      <c r="L19" s="127">
        <v>100000</v>
      </c>
      <c r="M19" s="320">
        <f t="shared" si="0"/>
        <v>100000</v>
      </c>
      <c r="N19" s="347"/>
      <c r="O19" s="128"/>
      <c r="P19" s="129"/>
      <c r="Q19" s="130"/>
      <c r="R19" s="130"/>
      <c r="S19" s="130"/>
    </row>
    <row r="20" spans="1:19" s="131" customFormat="1" ht="15.75" customHeight="1" thickBot="1">
      <c r="A20" s="324">
        <v>851219</v>
      </c>
      <c r="B20" s="333" t="s">
        <v>547</v>
      </c>
      <c r="C20" s="132"/>
      <c r="D20" s="136"/>
      <c r="E20" s="132">
        <v>100000</v>
      </c>
      <c r="F20" s="133">
        <v>100000</v>
      </c>
      <c r="G20" s="133"/>
      <c r="H20" s="133"/>
      <c r="I20" s="133"/>
      <c r="J20" s="133"/>
      <c r="K20" s="134"/>
      <c r="L20" s="127">
        <v>200000</v>
      </c>
      <c r="M20" s="320">
        <f t="shared" si="0"/>
        <v>200000</v>
      </c>
      <c r="N20" s="347"/>
      <c r="O20" s="128"/>
      <c r="P20" s="129"/>
      <c r="Q20" s="130"/>
      <c r="R20" s="130"/>
      <c r="S20" s="130"/>
    </row>
    <row r="21" spans="1:19" s="131" customFormat="1" ht="15.75" customHeight="1" thickBot="1">
      <c r="A21" s="324">
        <v>851219</v>
      </c>
      <c r="B21" s="328" t="s">
        <v>546</v>
      </c>
      <c r="C21" s="132">
        <v>8614036</v>
      </c>
      <c r="D21" s="136"/>
      <c r="E21" s="132">
        <v>300000</v>
      </c>
      <c r="F21" s="133">
        <v>200000</v>
      </c>
      <c r="G21" s="133"/>
      <c r="H21" s="133"/>
      <c r="I21" s="133">
        <v>900000</v>
      </c>
      <c r="J21" s="133">
        <v>500000</v>
      </c>
      <c r="K21" s="134"/>
      <c r="L21" s="127">
        <f t="shared" si="1"/>
        <v>1900000</v>
      </c>
      <c r="M21" s="320">
        <f t="shared" si="0"/>
        <v>10514036</v>
      </c>
      <c r="N21" s="347"/>
      <c r="O21" s="128"/>
      <c r="P21" s="129"/>
      <c r="Q21" s="130"/>
      <c r="R21" s="130"/>
      <c r="S21" s="130"/>
    </row>
    <row r="22" spans="1:19" s="131" customFormat="1" ht="15.75" customHeight="1" thickBot="1">
      <c r="A22" s="324">
        <v>851242</v>
      </c>
      <c r="B22" s="333" t="s">
        <v>196</v>
      </c>
      <c r="C22" s="132"/>
      <c r="D22" s="136"/>
      <c r="E22" s="132"/>
      <c r="F22" s="133"/>
      <c r="G22" s="133"/>
      <c r="H22" s="133"/>
      <c r="I22" s="133"/>
      <c r="J22" s="133"/>
      <c r="K22" s="134"/>
      <c r="L22" s="127">
        <f t="shared" si="1"/>
        <v>0</v>
      </c>
      <c r="M22" s="320">
        <f t="shared" si="0"/>
        <v>0</v>
      </c>
      <c r="N22" s="347"/>
      <c r="O22" s="128"/>
      <c r="P22" s="129"/>
      <c r="Q22" s="130"/>
      <c r="R22" s="130"/>
      <c r="S22" s="130"/>
    </row>
    <row r="23" spans="1:19" s="131" customFormat="1" ht="15.75" customHeight="1" thickBot="1">
      <c r="A23" s="324">
        <v>851264</v>
      </c>
      <c r="B23" s="328" t="s">
        <v>197</v>
      </c>
      <c r="C23" s="132"/>
      <c r="D23" s="136"/>
      <c r="E23" s="132"/>
      <c r="F23" s="133"/>
      <c r="G23" s="133"/>
      <c r="H23" s="133"/>
      <c r="I23" s="133">
        <v>194400</v>
      </c>
      <c r="J23" s="133"/>
      <c r="K23" s="134"/>
      <c r="L23" s="127">
        <f t="shared" si="1"/>
        <v>194400</v>
      </c>
      <c r="M23" s="320">
        <f t="shared" si="0"/>
        <v>194400</v>
      </c>
      <c r="N23" s="347"/>
      <c r="O23" s="128"/>
      <c r="P23" s="129"/>
      <c r="Q23" s="130"/>
      <c r="R23" s="130"/>
      <c r="S23" s="130"/>
    </row>
    <row r="24" spans="1:19" s="131" customFormat="1" ht="15.75" customHeight="1" thickBot="1">
      <c r="A24" s="324">
        <v>851297</v>
      </c>
      <c r="B24" s="333" t="s">
        <v>198</v>
      </c>
      <c r="C24" s="132">
        <v>2249642</v>
      </c>
      <c r="D24" s="136"/>
      <c r="E24" s="132">
        <v>450000</v>
      </c>
      <c r="F24" s="133">
        <v>130000</v>
      </c>
      <c r="G24" s="133">
        <v>20000</v>
      </c>
      <c r="H24" s="133"/>
      <c r="I24" s="133">
        <v>453558</v>
      </c>
      <c r="J24" s="133">
        <v>250000</v>
      </c>
      <c r="K24" s="134"/>
      <c r="L24" s="127">
        <f t="shared" si="1"/>
        <v>1303558</v>
      </c>
      <c r="M24" s="320">
        <f t="shared" si="0"/>
        <v>3553200</v>
      </c>
      <c r="N24" s="347"/>
      <c r="O24" s="128"/>
      <c r="P24" s="129"/>
      <c r="Q24" s="130"/>
      <c r="R24" s="130"/>
      <c r="S24" s="130"/>
    </row>
    <row r="25" spans="1:19" s="131" customFormat="1" ht="15.75" customHeight="1" thickBot="1">
      <c r="A25" s="324">
        <v>853181</v>
      </c>
      <c r="B25" s="328" t="s">
        <v>199</v>
      </c>
      <c r="C25" s="132">
        <v>20175305</v>
      </c>
      <c r="D25" s="137"/>
      <c r="E25" s="132">
        <v>1500000</v>
      </c>
      <c r="F25" s="133">
        <v>350000</v>
      </c>
      <c r="G25" s="133">
        <v>140000</v>
      </c>
      <c r="H25" s="133">
        <v>7631232</v>
      </c>
      <c r="I25" s="133">
        <v>1985600</v>
      </c>
      <c r="J25" s="133">
        <v>1347500</v>
      </c>
      <c r="K25" s="134"/>
      <c r="L25" s="127">
        <f t="shared" si="1"/>
        <v>12954332</v>
      </c>
      <c r="M25" s="320">
        <f t="shared" si="0"/>
        <v>33129637</v>
      </c>
      <c r="N25" s="347"/>
      <c r="O25" s="128"/>
      <c r="P25" s="129"/>
      <c r="Q25" s="130"/>
      <c r="R25" s="130"/>
      <c r="S25" s="130"/>
    </row>
    <row r="26" spans="1:19" s="131" customFormat="1" ht="15.75" customHeight="1" thickBot="1">
      <c r="A26" s="324">
        <v>853224</v>
      </c>
      <c r="B26" s="333" t="s">
        <v>200</v>
      </c>
      <c r="C26" s="132"/>
      <c r="D26" s="136"/>
      <c r="E26" s="132"/>
      <c r="F26" s="133"/>
      <c r="G26" s="133"/>
      <c r="H26" s="133"/>
      <c r="I26" s="133"/>
      <c r="J26" s="133"/>
      <c r="K26" s="134"/>
      <c r="L26" s="127"/>
      <c r="M26" s="320">
        <f t="shared" si="0"/>
        <v>0</v>
      </c>
      <c r="N26" s="347"/>
      <c r="O26" s="128"/>
      <c r="P26" s="129"/>
      <c r="Q26" s="130"/>
      <c r="R26" s="130"/>
      <c r="S26" s="130"/>
    </row>
    <row r="27" spans="1:19" s="131" customFormat="1" ht="15.75" customHeight="1" thickBot="1">
      <c r="A27" s="324">
        <v>853235</v>
      </c>
      <c r="B27" s="329" t="s">
        <v>201</v>
      </c>
      <c r="C27" s="132"/>
      <c r="D27" s="136"/>
      <c r="E27" s="132"/>
      <c r="F27" s="133"/>
      <c r="G27" s="133"/>
      <c r="H27" s="133"/>
      <c r="I27" s="133">
        <v>208000</v>
      </c>
      <c r="J27" s="133">
        <v>52000</v>
      </c>
      <c r="K27" s="134"/>
      <c r="L27" s="127">
        <f t="shared" si="1"/>
        <v>260000</v>
      </c>
      <c r="M27" s="320">
        <f t="shared" si="0"/>
        <v>260000</v>
      </c>
      <c r="N27" s="347"/>
      <c r="O27" s="128"/>
      <c r="P27" s="129"/>
      <c r="Q27" s="130"/>
      <c r="R27" s="130"/>
      <c r="S27" s="130"/>
    </row>
    <row r="28" spans="1:19" s="131" customFormat="1" ht="15.75" customHeight="1" thickBot="1">
      <c r="A28" s="324">
        <v>853246</v>
      </c>
      <c r="B28" s="334" t="s">
        <v>202</v>
      </c>
      <c r="C28" s="132"/>
      <c r="D28" s="136"/>
      <c r="E28" s="132"/>
      <c r="F28" s="133"/>
      <c r="G28" s="133"/>
      <c r="H28" s="133">
        <v>9647552</v>
      </c>
      <c r="I28" s="133"/>
      <c r="J28" s="133">
        <v>2411888</v>
      </c>
      <c r="K28" s="134"/>
      <c r="L28" s="127">
        <f t="shared" si="1"/>
        <v>12059440</v>
      </c>
      <c r="M28" s="320">
        <f t="shared" si="0"/>
        <v>12059440</v>
      </c>
      <c r="N28" s="347"/>
      <c r="O28" s="128"/>
      <c r="P28" s="129"/>
      <c r="Q28" s="130"/>
      <c r="R28" s="130"/>
      <c r="S28" s="130"/>
    </row>
    <row r="29" spans="1:19" s="131" customFormat="1" ht="15.75" customHeight="1" thickBot="1">
      <c r="A29" s="325">
        <v>853279</v>
      </c>
      <c r="B29" s="337" t="s">
        <v>203</v>
      </c>
      <c r="C29" s="338"/>
      <c r="D29" s="339"/>
      <c r="E29" s="338"/>
      <c r="F29" s="340"/>
      <c r="G29" s="340"/>
      <c r="H29" s="340"/>
      <c r="I29" s="340"/>
      <c r="J29" s="340"/>
      <c r="K29" s="341">
        <v>49480376</v>
      </c>
      <c r="L29" s="320">
        <f t="shared" si="1"/>
        <v>49480376</v>
      </c>
      <c r="M29" s="320">
        <f t="shared" si="0"/>
        <v>49480376</v>
      </c>
      <c r="N29" s="348"/>
      <c r="O29" s="128"/>
      <c r="P29" s="129"/>
      <c r="Q29" s="130"/>
      <c r="R29" s="130"/>
      <c r="S29" s="130"/>
    </row>
    <row r="30" spans="1:104" s="138" customFormat="1" ht="15.75" customHeight="1" thickBot="1">
      <c r="A30" s="345">
        <v>853280</v>
      </c>
      <c r="B30" s="329" t="s">
        <v>204</v>
      </c>
      <c r="C30" s="132"/>
      <c r="D30" s="133"/>
      <c r="E30" s="133"/>
      <c r="F30" s="133"/>
      <c r="G30" s="133"/>
      <c r="H30" s="133"/>
      <c r="I30" s="133"/>
      <c r="J30" s="133"/>
      <c r="K30" s="134">
        <v>1734500</v>
      </c>
      <c r="L30" s="320">
        <f t="shared" si="1"/>
        <v>1734500</v>
      </c>
      <c r="M30" s="320">
        <f t="shared" si="0"/>
        <v>1734500</v>
      </c>
      <c r="N30" s="347"/>
      <c r="O30" s="128"/>
      <c r="P30" s="129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</row>
    <row r="31" spans="1:19" s="131" customFormat="1" ht="15.75" customHeight="1" thickBot="1">
      <c r="A31" s="345">
        <v>921815</v>
      </c>
      <c r="B31" s="329" t="s">
        <v>205</v>
      </c>
      <c r="C31" s="132">
        <v>2315523</v>
      </c>
      <c r="D31" s="133"/>
      <c r="E31" s="133">
        <v>700000</v>
      </c>
      <c r="F31" s="133">
        <v>300000</v>
      </c>
      <c r="G31" s="133"/>
      <c r="H31" s="133"/>
      <c r="I31" s="133">
        <v>1700000</v>
      </c>
      <c r="J31" s="133">
        <v>360000</v>
      </c>
      <c r="K31" s="134"/>
      <c r="L31" s="320">
        <f t="shared" si="1"/>
        <v>3060000</v>
      </c>
      <c r="M31" s="320">
        <f t="shared" si="0"/>
        <v>5375523</v>
      </c>
      <c r="N31" s="347"/>
      <c r="O31" s="128"/>
      <c r="P31" s="129"/>
      <c r="Q31" s="130"/>
      <c r="R31" s="130"/>
      <c r="S31" s="130"/>
    </row>
    <row r="32" spans="1:19" s="131" customFormat="1" ht="15.75" customHeight="1" thickBot="1">
      <c r="A32" s="323">
        <v>923127</v>
      </c>
      <c r="B32" s="329" t="s">
        <v>206</v>
      </c>
      <c r="C32" s="336">
        <v>3581257</v>
      </c>
      <c r="D32" s="342"/>
      <c r="E32" s="336">
        <v>700000</v>
      </c>
      <c r="F32" s="124">
        <v>250000</v>
      </c>
      <c r="G32" s="124">
        <v>35000</v>
      </c>
      <c r="H32" s="124"/>
      <c r="I32" s="124">
        <v>770000</v>
      </c>
      <c r="J32" s="124">
        <v>350000</v>
      </c>
      <c r="K32" s="343"/>
      <c r="L32" s="344">
        <f t="shared" si="1"/>
        <v>2105000</v>
      </c>
      <c r="M32" s="320">
        <f t="shared" si="0"/>
        <v>5686257</v>
      </c>
      <c r="N32" s="349"/>
      <c r="O32" s="128"/>
      <c r="P32" s="129"/>
      <c r="Q32" s="130"/>
      <c r="R32" s="130"/>
      <c r="S32" s="130"/>
    </row>
    <row r="33" spans="1:19" s="131" customFormat="1" ht="15.75" customHeight="1" thickBot="1">
      <c r="A33" s="324">
        <v>923215</v>
      </c>
      <c r="B33" s="329" t="s">
        <v>207</v>
      </c>
      <c r="C33" s="132"/>
      <c r="D33" s="136"/>
      <c r="E33" s="132"/>
      <c r="F33" s="133">
        <v>30000</v>
      </c>
      <c r="G33" s="133"/>
      <c r="H33" s="133"/>
      <c r="I33" s="133">
        <v>56000</v>
      </c>
      <c r="J33" s="133">
        <v>14000</v>
      </c>
      <c r="K33" s="134"/>
      <c r="L33" s="127">
        <f t="shared" si="1"/>
        <v>100000</v>
      </c>
      <c r="M33" s="320">
        <f t="shared" si="0"/>
        <v>100000</v>
      </c>
      <c r="N33" s="347"/>
      <c r="O33" s="128"/>
      <c r="P33" s="129"/>
      <c r="Q33" s="130"/>
      <c r="R33" s="130"/>
      <c r="S33" s="130"/>
    </row>
    <row r="34" spans="1:19" s="142" customFormat="1" ht="15.75" customHeight="1" thickBot="1">
      <c r="A34" s="324">
        <v>930316</v>
      </c>
      <c r="B34" s="329" t="s">
        <v>208</v>
      </c>
      <c r="C34" s="147"/>
      <c r="D34" s="148"/>
      <c r="E34" s="147"/>
      <c r="F34" s="146">
        <v>20000</v>
      </c>
      <c r="G34" s="146">
        <v>15000</v>
      </c>
      <c r="H34" s="146"/>
      <c r="I34" s="146">
        <v>45000</v>
      </c>
      <c r="J34" s="146">
        <v>20000</v>
      </c>
      <c r="K34" s="149"/>
      <c r="L34" s="127">
        <f t="shared" si="1"/>
        <v>100000</v>
      </c>
      <c r="M34" s="320">
        <f t="shared" si="0"/>
        <v>100000</v>
      </c>
      <c r="N34" s="350"/>
      <c r="O34" s="139"/>
      <c r="P34" s="140"/>
      <c r="Q34" s="141"/>
      <c r="R34" s="141"/>
      <c r="S34" s="141"/>
    </row>
    <row r="35" spans="1:19" s="131" customFormat="1" ht="15.75" customHeight="1" thickBot="1">
      <c r="A35" s="326"/>
      <c r="B35" s="346" t="s">
        <v>6</v>
      </c>
      <c r="C35" s="132">
        <f>SUM(C7:D34)</f>
        <v>271796598</v>
      </c>
      <c r="D35" s="132"/>
      <c r="E35" s="132">
        <f>SUM(E7:E34)</f>
        <v>14929000</v>
      </c>
      <c r="F35" s="132">
        <f aca="true" t="shared" si="2" ref="F35:K35">SUM(F7:F34)</f>
        <v>12720000</v>
      </c>
      <c r="G35" s="132">
        <f t="shared" si="2"/>
        <v>1074000</v>
      </c>
      <c r="H35" s="132">
        <f t="shared" si="2"/>
        <v>34885304</v>
      </c>
      <c r="I35" s="132">
        <f t="shared" si="2"/>
        <v>68160258</v>
      </c>
      <c r="J35" s="132">
        <f t="shared" si="2"/>
        <v>18338668</v>
      </c>
      <c r="K35" s="135">
        <f t="shared" si="2"/>
        <v>51214876</v>
      </c>
      <c r="L35" s="320">
        <v>192159925</v>
      </c>
      <c r="M35" s="320">
        <f>SUM(M7:M34)</f>
        <v>473118704</v>
      </c>
      <c r="N35" s="347">
        <f>SUM(N7:N34)</f>
        <v>5014555</v>
      </c>
      <c r="O35" s="128"/>
      <c r="P35" s="129"/>
      <c r="Q35" s="130"/>
      <c r="R35" s="130"/>
      <c r="S35" s="130"/>
    </row>
    <row r="36" spans="1:19" s="131" customFormat="1" ht="15.75" customHeight="1" thickBot="1">
      <c r="A36" s="326"/>
      <c r="B36" s="335" t="s">
        <v>209</v>
      </c>
      <c r="C36" s="476">
        <v>19566416</v>
      </c>
      <c r="D36" s="477"/>
      <c r="E36" s="133">
        <v>580000</v>
      </c>
      <c r="F36" s="133">
        <v>8400000</v>
      </c>
      <c r="G36" s="133"/>
      <c r="I36" s="133">
        <v>35099005</v>
      </c>
      <c r="J36" s="133">
        <v>7633400</v>
      </c>
      <c r="K36" s="134"/>
      <c r="L36" s="321">
        <f t="shared" si="1"/>
        <v>51712405</v>
      </c>
      <c r="M36" s="320">
        <v>71278821</v>
      </c>
      <c r="N36" s="347"/>
      <c r="O36" s="128"/>
      <c r="P36" s="129"/>
      <c r="Q36" s="130"/>
      <c r="R36" s="130"/>
      <c r="S36" s="130"/>
    </row>
    <row r="37" spans="1:19" s="131" customFormat="1" ht="15.75" customHeight="1" thickBot="1">
      <c r="A37" s="143" t="s">
        <v>210</v>
      </c>
      <c r="B37" s="331"/>
      <c r="C37" s="475">
        <f>C35+C36</f>
        <v>291363014</v>
      </c>
      <c r="D37" s="475"/>
      <c r="E37" s="352">
        <f>E35+E36</f>
        <v>15509000</v>
      </c>
      <c r="F37" s="274">
        <f aca="true" t="shared" si="3" ref="F37:K37">F35+F36</f>
        <v>21120000</v>
      </c>
      <c r="G37" s="274">
        <f t="shared" si="3"/>
        <v>1074000</v>
      </c>
      <c r="H37" s="274">
        <f t="shared" si="3"/>
        <v>34885304</v>
      </c>
      <c r="I37" s="274">
        <f t="shared" si="3"/>
        <v>103259263</v>
      </c>
      <c r="J37" s="274">
        <f t="shared" si="3"/>
        <v>25972068</v>
      </c>
      <c r="K37" s="274">
        <f t="shared" si="3"/>
        <v>51214876</v>
      </c>
      <c r="L37" s="322">
        <f>L35+L36</f>
        <v>243872330</v>
      </c>
      <c r="M37" s="351">
        <f>M35+M36</f>
        <v>544397525</v>
      </c>
      <c r="N37" s="347">
        <v>5014555</v>
      </c>
      <c r="O37" s="128"/>
      <c r="P37" s="129"/>
      <c r="Q37" s="130"/>
      <c r="R37" s="130"/>
      <c r="S37" s="130"/>
    </row>
    <row r="38" spans="2:15" ht="19.5" customHeight="1" thickBot="1">
      <c r="B38" s="440"/>
      <c r="C38" s="457"/>
      <c r="D38" s="457"/>
      <c r="E38" s="457"/>
      <c r="F38" s="441"/>
      <c r="G38" s="441"/>
      <c r="H38" s="441"/>
      <c r="I38" s="441"/>
      <c r="J38" s="441"/>
      <c r="K38" s="441"/>
      <c r="L38" s="458"/>
      <c r="M38" s="459">
        <f>M37+N35</f>
        <v>549412080</v>
      </c>
      <c r="N38" s="460"/>
      <c r="O38" s="145"/>
    </row>
    <row r="39" spans="3:15" ht="12.75"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5"/>
      <c r="O39" s="145"/>
    </row>
    <row r="40" spans="3:15" ht="12.75"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145"/>
    </row>
    <row r="41" spans="3:15" ht="12.75"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5"/>
    </row>
    <row r="42" spans="3:15" ht="12.75"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5"/>
    </row>
    <row r="43" spans="3:15" ht="12.75"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5"/>
    </row>
    <row r="44" spans="3:15" ht="12.75"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5"/>
    </row>
    <row r="45" spans="3:13" ht="12.75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3:13" ht="12.75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3:13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3:13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</sheetData>
  <mergeCells count="28">
    <mergeCell ref="A2:N2"/>
    <mergeCell ref="A3:N3"/>
    <mergeCell ref="C14:D14"/>
    <mergeCell ref="C36:D36"/>
    <mergeCell ref="C7:D7"/>
    <mergeCell ref="C8:D8"/>
    <mergeCell ref="K5:K6"/>
    <mergeCell ref="L5:L6"/>
    <mergeCell ref="I5:I6"/>
    <mergeCell ref="J5:J6"/>
    <mergeCell ref="C9:D9"/>
    <mergeCell ref="C10:D10"/>
    <mergeCell ref="C11:D11"/>
    <mergeCell ref="C12:D12"/>
    <mergeCell ref="O5:O6"/>
    <mergeCell ref="P5:P6"/>
    <mergeCell ref="M5:M6"/>
    <mergeCell ref="N5:N6"/>
    <mergeCell ref="B38:L38"/>
    <mergeCell ref="M38:N38"/>
    <mergeCell ref="A5:B5"/>
    <mergeCell ref="C5:D6"/>
    <mergeCell ref="E5:E6"/>
    <mergeCell ref="F5:F6"/>
    <mergeCell ref="G5:G6"/>
    <mergeCell ref="H5:H6"/>
    <mergeCell ref="C37:D37"/>
    <mergeCell ref="C13:D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79"/>
  <sheetViews>
    <sheetView workbookViewId="0" topLeftCell="A157">
      <selection activeCell="F166" sqref="F166"/>
    </sheetView>
  </sheetViews>
  <sheetFormatPr defaultColWidth="9.140625" defaultRowHeight="12.75"/>
  <cols>
    <col min="1" max="1" width="67.140625" style="0" customWidth="1"/>
    <col min="2" max="3" width="17.57421875" style="0" customWidth="1"/>
    <col min="4" max="4" width="15.8515625" style="0" customWidth="1"/>
    <col min="6" max="6" width="10.7109375" style="0" customWidth="1"/>
    <col min="7" max="7" width="64.7109375" style="0" customWidth="1"/>
    <col min="8" max="8" width="64.57421875" style="0" customWidth="1"/>
  </cols>
  <sheetData>
    <row r="1" spans="1:2" ht="12.75">
      <c r="A1" s="403" t="s">
        <v>73</v>
      </c>
      <c r="B1" s="403"/>
    </row>
    <row r="3" spans="1:2" ht="18">
      <c r="A3" s="492" t="s">
        <v>38</v>
      </c>
      <c r="B3" s="386"/>
    </row>
    <row r="4" spans="1:2" ht="18">
      <c r="A4" s="385" t="s">
        <v>473</v>
      </c>
      <c r="B4" s="386"/>
    </row>
    <row r="5" spans="1:2" ht="19.5" customHeight="1">
      <c r="A5" s="40"/>
      <c r="B5" s="40"/>
    </row>
    <row r="6" ht="16.5" customHeight="1">
      <c r="A6" s="2" t="s">
        <v>39</v>
      </c>
    </row>
    <row r="7" spans="1:2" ht="15" customHeight="1">
      <c r="A7" s="32" t="s">
        <v>488</v>
      </c>
      <c r="B7" s="51">
        <v>7365501</v>
      </c>
    </row>
    <row r="8" spans="1:2" ht="15" customHeight="1" hidden="1">
      <c r="A8" s="33"/>
      <c r="B8" s="51"/>
    </row>
    <row r="9" spans="1:2" ht="15" customHeight="1">
      <c r="A9" s="33" t="s">
        <v>489</v>
      </c>
      <c r="B9" s="51">
        <v>122764</v>
      </c>
    </row>
    <row r="10" spans="1:2" ht="15" customHeight="1" hidden="1">
      <c r="A10" s="32"/>
      <c r="B10" s="51"/>
    </row>
    <row r="11" spans="1:2" ht="15" customHeight="1" hidden="1">
      <c r="A11" s="32"/>
      <c r="B11" s="51"/>
    </row>
    <row r="12" spans="1:2" ht="13.5" customHeight="1" hidden="1">
      <c r="A12" s="33"/>
      <c r="B12" s="52"/>
    </row>
    <row r="13" spans="1:2" ht="15" customHeight="1" hidden="1">
      <c r="A13" s="33"/>
      <c r="B13" s="52"/>
    </row>
    <row r="14" spans="1:2" ht="15" customHeight="1">
      <c r="A14" s="33" t="s">
        <v>427</v>
      </c>
      <c r="B14" s="51">
        <v>25885440</v>
      </c>
    </row>
    <row r="15" spans="1:2" ht="15" customHeight="1">
      <c r="A15" s="32" t="s">
        <v>353</v>
      </c>
      <c r="B15" s="51">
        <v>113621082</v>
      </c>
    </row>
    <row r="16" spans="1:2" ht="15" customHeight="1">
      <c r="A16" s="242" t="s">
        <v>431</v>
      </c>
      <c r="B16" s="243">
        <f>SUM(B7:B15)</f>
        <v>146994787</v>
      </c>
    </row>
    <row r="17" spans="1:2" ht="15" customHeight="1">
      <c r="A17" s="244" t="s">
        <v>490</v>
      </c>
      <c r="B17" s="245">
        <v>26318331</v>
      </c>
    </row>
    <row r="18" spans="1:2" ht="15" customHeight="1">
      <c r="A18" s="70" t="s">
        <v>41</v>
      </c>
      <c r="B18" s="246"/>
    </row>
    <row r="19" spans="1:2" ht="15" customHeight="1">
      <c r="A19" s="32" t="s">
        <v>491</v>
      </c>
      <c r="B19" s="51">
        <v>3321750</v>
      </c>
    </row>
    <row r="20" spans="1:2" ht="15" customHeight="1">
      <c r="A20" s="32" t="s">
        <v>492</v>
      </c>
      <c r="B20" s="51">
        <v>2878850</v>
      </c>
    </row>
    <row r="21" spans="1:2" ht="30" customHeight="1">
      <c r="A21" s="33" t="s">
        <v>529</v>
      </c>
      <c r="B21" s="51">
        <v>15891250</v>
      </c>
    </row>
    <row r="22" spans="1:2" ht="13.5" customHeight="1">
      <c r="A22" s="194" t="s">
        <v>437</v>
      </c>
      <c r="B22" s="247">
        <v>84600</v>
      </c>
    </row>
    <row r="23" spans="1:2" ht="13.5" customHeight="1">
      <c r="A23" s="249" t="s">
        <v>438</v>
      </c>
      <c r="B23" s="250">
        <f>SUM(B17:B22)</f>
        <v>48494781</v>
      </c>
    </row>
    <row r="24" spans="1:2" ht="13.5" customHeight="1">
      <c r="A24" s="194"/>
      <c r="B24" s="247"/>
    </row>
    <row r="25" spans="1:2" ht="13.5" customHeight="1">
      <c r="A25" s="211" t="s">
        <v>388</v>
      </c>
      <c r="B25" s="247"/>
    </row>
    <row r="26" spans="1:2" ht="15" customHeight="1">
      <c r="A26" s="68" t="s">
        <v>493</v>
      </c>
      <c r="B26" s="247">
        <v>15196667</v>
      </c>
    </row>
    <row r="27" spans="1:2" ht="15" customHeight="1">
      <c r="A27" s="68" t="s">
        <v>494</v>
      </c>
      <c r="B27" s="247">
        <v>7285000</v>
      </c>
    </row>
    <row r="28" spans="1:2" ht="15" customHeight="1">
      <c r="A28" s="68"/>
      <c r="B28" s="51"/>
    </row>
    <row r="29" spans="1:2" ht="15" customHeight="1">
      <c r="A29" s="96" t="s">
        <v>389</v>
      </c>
      <c r="B29" s="51"/>
    </row>
    <row r="30" spans="1:2" ht="15" customHeight="1">
      <c r="A30" s="32" t="s">
        <v>620</v>
      </c>
      <c r="B30" s="51">
        <v>6736667</v>
      </c>
    </row>
    <row r="31" spans="1:2" ht="15" customHeight="1">
      <c r="A31" s="32" t="s">
        <v>619</v>
      </c>
      <c r="B31" s="51">
        <v>3446667</v>
      </c>
    </row>
    <row r="32" spans="1:2" ht="15" customHeight="1">
      <c r="A32" s="32" t="s">
        <v>621</v>
      </c>
      <c r="B32" s="51">
        <v>3760000</v>
      </c>
    </row>
    <row r="33" spans="1:2" ht="15" customHeight="1">
      <c r="A33" s="32" t="s">
        <v>622</v>
      </c>
      <c r="B33" s="51">
        <v>7363333</v>
      </c>
    </row>
    <row r="34" spans="1:2" ht="15" customHeight="1">
      <c r="A34" s="32" t="s">
        <v>623</v>
      </c>
      <c r="B34" s="51">
        <v>9870000</v>
      </c>
    </row>
    <row r="35" spans="1:2" ht="15" customHeight="1">
      <c r="A35" s="32" t="s">
        <v>624</v>
      </c>
      <c r="B35" s="51">
        <v>2976667</v>
      </c>
    </row>
    <row r="36" spans="1:2" ht="15" customHeight="1">
      <c r="A36" s="32" t="s">
        <v>625</v>
      </c>
      <c r="B36" s="51">
        <v>1645000</v>
      </c>
    </row>
    <row r="37" spans="1:2" ht="15" customHeight="1">
      <c r="A37" s="32" t="s">
        <v>626</v>
      </c>
      <c r="B37" s="51">
        <v>1958333</v>
      </c>
    </row>
    <row r="38" spans="1:2" ht="15" customHeight="1">
      <c r="A38" s="32" t="s">
        <v>627</v>
      </c>
      <c r="B38" s="51">
        <v>3211667</v>
      </c>
    </row>
    <row r="39" spans="1:2" ht="15" customHeight="1">
      <c r="A39" s="32" t="s">
        <v>628</v>
      </c>
      <c r="B39" s="51">
        <v>2193333</v>
      </c>
    </row>
    <row r="40" spans="1:2" ht="15" customHeight="1">
      <c r="A40" s="32" t="s">
        <v>629</v>
      </c>
      <c r="B40" s="51">
        <v>2193333</v>
      </c>
    </row>
    <row r="41" spans="1:2" ht="15" customHeight="1" hidden="1">
      <c r="A41" s="35" t="s">
        <v>341</v>
      </c>
      <c r="B41" s="53"/>
    </row>
    <row r="42" spans="1:2" ht="15" customHeight="1" hidden="1">
      <c r="A42" s="32" t="s">
        <v>342</v>
      </c>
      <c r="B42" s="51"/>
    </row>
    <row r="43" spans="1:2" ht="15" customHeight="1" hidden="1">
      <c r="A43" s="32" t="s">
        <v>343</v>
      </c>
      <c r="B43" s="51"/>
    </row>
    <row r="44" spans="1:2" ht="15" customHeight="1" hidden="1">
      <c r="A44" s="32" t="s">
        <v>344</v>
      </c>
      <c r="B44" s="51"/>
    </row>
    <row r="45" spans="1:2" ht="15" customHeight="1" hidden="1">
      <c r="A45" s="32"/>
      <c r="B45" s="51"/>
    </row>
    <row r="46" spans="1:2" ht="15" customHeight="1">
      <c r="A46" s="32"/>
      <c r="B46" s="51"/>
    </row>
    <row r="47" spans="1:2" ht="15" customHeight="1">
      <c r="A47" s="96" t="s">
        <v>390</v>
      </c>
      <c r="B47" s="51"/>
    </row>
    <row r="48" spans="1:2" ht="15" customHeight="1">
      <c r="A48" s="32" t="s">
        <v>496</v>
      </c>
      <c r="B48" s="51">
        <v>1566667</v>
      </c>
    </row>
    <row r="49" spans="1:2" ht="12.75" customHeight="1">
      <c r="A49" s="32" t="s">
        <v>495</v>
      </c>
      <c r="B49" s="51">
        <v>783333</v>
      </c>
    </row>
    <row r="50" spans="1:2" ht="15" customHeight="1">
      <c r="A50" s="32"/>
      <c r="B50" s="51"/>
    </row>
    <row r="51" spans="1:2" ht="15" customHeight="1">
      <c r="A51" s="35" t="s">
        <v>345</v>
      </c>
      <c r="B51" s="53"/>
    </row>
    <row r="52" spans="1:2" ht="15" customHeight="1">
      <c r="A52" s="32" t="s">
        <v>430</v>
      </c>
      <c r="B52" s="51"/>
    </row>
    <row r="53" spans="1:2" ht="15" customHeight="1">
      <c r="A53" s="33" t="s">
        <v>630</v>
      </c>
      <c r="B53" s="51">
        <v>940000</v>
      </c>
    </row>
    <row r="54" spans="1:2" ht="15" customHeight="1">
      <c r="A54" s="32" t="s">
        <v>631</v>
      </c>
      <c r="B54" s="51">
        <v>470000</v>
      </c>
    </row>
    <row r="55" spans="1:2" ht="15" customHeight="1" hidden="1">
      <c r="A55" s="96" t="s">
        <v>346</v>
      </c>
      <c r="B55" s="51"/>
    </row>
    <row r="56" spans="1:2" ht="15" customHeight="1" hidden="1">
      <c r="A56" s="34"/>
      <c r="B56" s="54"/>
    </row>
    <row r="57" spans="1:2" ht="15" customHeight="1" hidden="1">
      <c r="A57" s="68" t="s">
        <v>347</v>
      </c>
      <c r="B57" s="69"/>
    </row>
    <row r="58" spans="1:2" ht="15" customHeight="1" hidden="1">
      <c r="A58" s="195" t="s">
        <v>348</v>
      </c>
      <c r="B58" s="196"/>
    </row>
    <row r="59" spans="1:2" ht="15" customHeight="1" hidden="1">
      <c r="A59" s="195"/>
      <c r="B59" s="196"/>
    </row>
    <row r="60" spans="1:2" ht="15" customHeight="1">
      <c r="A60" s="32"/>
      <c r="B60" s="51"/>
    </row>
    <row r="61" spans="1:2" ht="15" customHeight="1">
      <c r="A61" s="32" t="s">
        <v>432</v>
      </c>
      <c r="B61" s="51"/>
    </row>
    <row r="62" spans="1:2" ht="15" customHeight="1">
      <c r="A62" s="32" t="s">
        <v>497</v>
      </c>
      <c r="B62" s="51">
        <v>358400</v>
      </c>
    </row>
    <row r="63" spans="1:2" ht="15" customHeight="1">
      <c r="A63" s="32" t="s">
        <v>498</v>
      </c>
      <c r="B63" s="51">
        <v>358400</v>
      </c>
    </row>
    <row r="64" spans="1:2" ht="15" customHeight="1">
      <c r="A64" s="32" t="s">
        <v>433</v>
      </c>
      <c r="B64" s="51"/>
    </row>
    <row r="65" spans="1:2" ht="15" customHeight="1">
      <c r="A65" s="32" t="s">
        <v>499</v>
      </c>
      <c r="B65" s="51">
        <v>119466</v>
      </c>
    </row>
    <row r="66" spans="1:2" ht="15" customHeight="1">
      <c r="A66" s="32" t="s">
        <v>500</v>
      </c>
      <c r="B66" s="51">
        <v>2628267</v>
      </c>
    </row>
    <row r="67" spans="1:2" ht="15" customHeight="1">
      <c r="A67" s="32" t="s">
        <v>632</v>
      </c>
      <c r="B67" s="51">
        <v>1134933</v>
      </c>
    </row>
    <row r="68" spans="1:2" ht="15" customHeight="1">
      <c r="A68" s="32" t="s">
        <v>635</v>
      </c>
      <c r="B68" s="51">
        <v>0</v>
      </c>
    </row>
    <row r="69" spans="1:2" ht="15" customHeight="1">
      <c r="A69" s="32" t="s">
        <v>434</v>
      </c>
      <c r="B69" s="51"/>
    </row>
    <row r="70" spans="1:2" ht="15" customHeight="1">
      <c r="A70" s="32"/>
      <c r="B70" s="51"/>
    </row>
    <row r="71" spans="1:2" ht="15" customHeight="1">
      <c r="A71" s="32" t="s">
        <v>501</v>
      </c>
      <c r="B71" s="51">
        <v>806400</v>
      </c>
    </row>
    <row r="72" spans="1:2" ht="15" customHeight="1">
      <c r="A72" s="32" t="s">
        <v>502</v>
      </c>
      <c r="B72" s="51">
        <v>313600</v>
      </c>
    </row>
    <row r="73" spans="1:2" ht="15" customHeight="1">
      <c r="A73" s="32" t="s">
        <v>503</v>
      </c>
      <c r="B73" s="51">
        <v>1513666</v>
      </c>
    </row>
    <row r="74" spans="1:2" ht="15" customHeight="1">
      <c r="A74" s="32" t="s">
        <v>504</v>
      </c>
      <c r="B74" s="51">
        <v>756834</v>
      </c>
    </row>
    <row r="75" spans="1:2" ht="15" customHeight="1">
      <c r="A75" s="32"/>
      <c r="B75" s="51"/>
    </row>
    <row r="76" spans="1:2" ht="15" customHeight="1">
      <c r="A76" s="96" t="s">
        <v>349</v>
      </c>
      <c r="B76" s="53"/>
    </row>
    <row r="77" spans="1:2" ht="15" customHeight="1">
      <c r="A77" s="35" t="s">
        <v>350</v>
      </c>
      <c r="B77" s="53"/>
    </row>
    <row r="78" spans="1:2" ht="15" customHeight="1">
      <c r="A78" s="32" t="s">
        <v>435</v>
      </c>
      <c r="B78" s="51">
        <v>4550000</v>
      </c>
    </row>
    <row r="79" spans="1:2" ht="15" customHeight="1">
      <c r="A79" s="248" t="s">
        <v>459</v>
      </c>
      <c r="B79" s="51">
        <v>8450000</v>
      </c>
    </row>
    <row r="80" spans="1:2" ht="15" customHeight="1">
      <c r="A80" s="32" t="s">
        <v>505</v>
      </c>
      <c r="B80" s="51">
        <v>760000</v>
      </c>
    </row>
    <row r="81" spans="1:2" ht="15" customHeight="1">
      <c r="A81" s="35" t="s">
        <v>391</v>
      </c>
      <c r="B81" s="51"/>
    </row>
    <row r="82" spans="1:2" ht="15" customHeight="1">
      <c r="A82" s="174" t="s">
        <v>392</v>
      </c>
      <c r="B82" s="51">
        <v>275000</v>
      </c>
    </row>
    <row r="83" spans="1:2" ht="15" customHeight="1" hidden="1">
      <c r="A83" s="32"/>
      <c r="B83" s="51"/>
    </row>
    <row r="84" spans="1:2" ht="15" customHeight="1">
      <c r="A84" s="32" t="s">
        <v>436</v>
      </c>
      <c r="B84" s="51">
        <v>1910000</v>
      </c>
    </row>
    <row r="85" spans="1:2" ht="15" customHeight="1" hidden="1">
      <c r="A85" s="32" t="s">
        <v>351</v>
      </c>
      <c r="B85" s="51"/>
    </row>
    <row r="86" spans="1:2" ht="15" customHeight="1" hidden="1">
      <c r="A86" s="32" t="s">
        <v>352</v>
      </c>
      <c r="B86" s="51"/>
    </row>
    <row r="87" spans="1:2" ht="15" customHeight="1">
      <c r="A87" s="212"/>
      <c r="B87" s="51"/>
    </row>
    <row r="88" spans="1:2" ht="24.75" customHeight="1">
      <c r="A88" s="38" t="s">
        <v>40</v>
      </c>
      <c r="B88" s="55">
        <f>SUM(B26:B87)</f>
        <v>95531633</v>
      </c>
    </row>
    <row r="89" ht="13.5" thickBot="1">
      <c r="A89" s="193"/>
    </row>
    <row r="90" ht="12.75" hidden="1"/>
    <row r="91" spans="1:2" ht="12.75" hidden="1">
      <c r="A91" s="494"/>
      <c r="B91" s="494"/>
    </row>
    <row r="92" ht="12.75" hidden="1"/>
    <row r="93" spans="1:2" ht="32.25" thickBot="1">
      <c r="A93" s="197" t="s">
        <v>354</v>
      </c>
      <c r="B93" s="251">
        <f>B16+B23+B88</f>
        <v>291021201</v>
      </c>
    </row>
    <row r="94" spans="1:2" ht="15.75">
      <c r="A94" s="36"/>
      <c r="B94" s="39"/>
    </row>
    <row r="95" spans="1:2" ht="15.75" hidden="1" thickBot="1">
      <c r="A95" s="120" t="s">
        <v>355</v>
      </c>
      <c r="B95" s="121">
        <v>-1229263</v>
      </c>
    </row>
    <row r="96" spans="1:2" ht="12.75" hidden="1">
      <c r="A96" s="58"/>
      <c r="B96" s="60"/>
    </row>
    <row r="97" spans="1:2" ht="15" hidden="1">
      <c r="A97" s="198"/>
      <c r="B97" s="199">
        <f>SUM(B93:B96)</f>
        <v>289791938</v>
      </c>
    </row>
    <row r="98" spans="1:2" ht="12.75" hidden="1">
      <c r="A98" s="58"/>
      <c r="B98" s="60"/>
    </row>
    <row r="99" spans="1:2" ht="12.75">
      <c r="A99" s="41" t="s">
        <v>43</v>
      </c>
      <c r="B99" s="61"/>
    </row>
    <row r="100" spans="1:2" ht="12.75">
      <c r="A100" s="41" t="s">
        <v>44</v>
      </c>
      <c r="B100" s="61">
        <v>194400</v>
      </c>
    </row>
    <row r="101" spans="1:2" ht="12.75">
      <c r="A101" s="41" t="s">
        <v>45</v>
      </c>
      <c r="B101" s="61">
        <v>3553200</v>
      </c>
    </row>
    <row r="102" spans="1:2" ht="12.75">
      <c r="A102" s="41" t="s">
        <v>46</v>
      </c>
      <c r="B102" s="61">
        <v>9000000</v>
      </c>
    </row>
    <row r="103" spans="1:2" ht="16.5" thickBot="1">
      <c r="A103" s="42" t="s">
        <v>40</v>
      </c>
      <c r="B103" s="62">
        <f>SUM(B100:B102)</f>
        <v>12747600</v>
      </c>
    </row>
    <row r="104" ht="13.5" thickBot="1"/>
    <row r="105" spans="1:2" ht="16.5" thickBot="1">
      <c r="A105" s="37" t="s">
        <v>47</v>
      </c>
      <c r="B105" s="252">
        <f>B93+B103</f>
        <v>303768801</v>
      </c>
    </row>
    <row r="106" ht="12.75" hidden="1"/>
    <row r="108" ht="12.75" hidden="1"/>
    <row r="109" ht="18">
      <c r="A109" s="3" t="s">
        <v>48</v>
      </c>
    </row>
    <row r="110" ht="15.75">
      <c r="A110" s="2"/>
    </row>
    <row r="111" spans="1:2" ht="12.75">
      <c r="A111" s="31" t="s">
        <v>49</v>
      </c>
      <c r="B111" s="56">
        <v>300000</v>
      </c>
    </row>
    <row r="112" spans="1:2" ht="12.75">
      <c r="A112" s="43"/>
      <c r="B112" s="56"/>
    </row>
    <row r="113" spans="1:2" ht="14.25">
      <c r="A113" s="46" t="s">
        <v>50</v>
      </c>
      <c r="B113" s="56"/>
    </row>
    <row r="114" spans="1:2" ht="12.75" hidden="1">
      <c r="A114" s="43"/>
      <c r="B114" s="56">
        <v>150000</v>
      </c>
    </row>
    <row r="115" spans="1:2" ht="12.75">
      <c r="A115" s="43" t="s">
        <v>51</v>
      </c>
      <c r="B115" s="56">
        <v>7000000</v>
      </c>
    </row>
    <row r="116" spans="1:2" ht="12.75">
      <c r="A116" s="43" t="s">
        <v>52</v>
      </c>
      <c r="B116" s="56">
        <v>13000000</v>
      </c>
    </row>
    <row r="117" spans="1:2" ht="12.75">
      <c r="A117" s="43" t="s">
        <v>53</v>
      </c>
      <c r="B117" s="56">
        <v>12000000</v>
      </c>
    </row>
    <row r="118" spans="1:2" ht="12.75">
      <c r="A118" s="43" t="s">
        <v>54</v>
      </c>
      <c r="B118" s="56">
        <v>17000</v>
      </c>
    </row>
    <row r="119" spans="1:2" ht="12.75">
      <c r="A119" s="43" t="s">
        <v>55</v>
      </c>
      <c r="B119" s="56">
        <v>900000</v>
      </c>
    </row>
    <row r="120" spans="1:2" ht="14.25">
      <c r="A120" s="44" t="s">
        <v>30</v>
      </c>
      <c r="B120" s="64">
        <v>33217000</v>
      </c>
    </row>
    <row r="121" ht="12.75">
      <c r="B121" s="65"/>
    </row>
    <row r="122" spans="1:2" ht="14.25">
      <c r="A122" s="46" t="s">
        <v>56</v>
      </c>
      <c r="B122" s="85"/>
    </row>
    <row r="123" spans="1:2" ht="12.75">
      <c r="A123" s="43" t="s">
        <v>506</v>
      </c>
      <c r="B123" s="165">
        <v>1600000</v>
      </c>
    </row>
    <row r="124" spans="1:2" ht="12.75">
      <c r="A124" s="31" t="s">
        <v>356</v>
      </c>
      <c r="B124" s="56">
        <v>40000</v>
      </c>
    </row>
    <row r="125" spans="1:2" ht="12.75">
      <c r="A125" s="31" t="s">
        <v>57</v>
      </c>
      <c r="B125" s="56">
        <v>1500000</v>
      </c>
    </row>
    <row r="126" spans="1:2" ht="12.75">
      <c r="A126" s="31" t="s">
        <v>58</v>
      </c>
      <c r="B126" s="56">
        <v>610000</v>
      </c>
    </row>
    <row r="127" spans="1:2" ht="12.75">
      <c r="A127" s="31" t="s">
        <v>59</v>
      </c>
      <c r="B127" s="56">
        <v>500000</v>
      </c>
    </row>
    <row r="128" spans="1:2" ht="12.75">
      <c r="A128" s="31" t="s">
        <v>74</v>
      </c>
      <c r="B128" s="56">
        <v>150000</v>
      </c>
    </row>
    <row r="129" spans="1:2" ht="14.25">
      <c r="A129" s="46" t="s">
        <v>30</v>
      </c>
      <c r="B129" s="64">
        <f>SUM(B123:B128)</f>
        <v>4400000</v>
      </c>
    </row>
    <row r="130" ht="12.75">
      <c r="B130" s="65"/>
    </row>
    <row r="131" spans="1:2" ht="14.25">
      <c r="A131" s="45" t="s">
        <v>60</v>
      </c>
      <c r="B131" s="65"/>
    </row>
    <row r="132" spans="1:2" ht="12.75">
      <c r="A132" s="31" t="s">
        <v>61</v>
      </c>
      <c r="B132" s="56">
        <v>1000000</v>
      </c>
    </row>
    <row r="133" spans="1:2" ht="12.75">
      <c r="A133" s="63" t="s">
        <v>393</v>
      </c>
      <c r="B133" s="56">
        <v>3500000</v>
      </c>
    </row>
    <row r="134" spans="1:2" ht="12.75">
      <c r="A134" s="63" t="s">
        <v>394</v>
      </c>
      <c r="B134" s="56">
        <v>4805000</v>
      </c>
    </row>
    <row r="135" spans="1:2" ht="12.75">
      <c r="A135" s="63" t="s">
        <v>395</v>
      </c>
      <c r="B135" s="56">
        <v>11303000</v>
      </c>
    </row>
    <row r="136" spans="1:2" ht="12.75">
      <c r="A136" s="63" t="s">
        <v>396</v>
      </c>
      <c r="B136" s="493">
        <v>4329000</v>
      </c>
    </row>
    <row r="137" spans="1:2" ht="12.75" hidden="1">
      <c r="A137" s="63" t="s">
        <v>62</v>
      </c>
      <c r="B137" s="493"/>
    </row>
    <row r="138" spans="1:2" ht="12.75">
      <c r="A138" s="63" t="s">
        <v>460</v>
      </c>
      <c r="B138" s="56">
        <v>300000</v>
      </c>
    </row>
    <row r="139" spans="1:2" ht="12.75">
      <c r="A139" s="63" t="s">
        <v>397</v>
      </c>
      <c r="B139" s="56">
        <v>4370190</v>
      </c>
    </row>
    <row r="140" spans="1:2" ht="12.75" hidden="1">
      <c r="A140" s="63" t="s">
        <v>359</v>
      </c>
      <c r="B140" s="56"/>
    </row>
    <row r="141" spans="1:2" ht="12.75">
      <c r="A141" s="63" t="s">
        <v>461</v>
      </c>
      <c r="B141" s="56">
        <v>15391620</v>
      </c>
    </row>
    <row r="142" spans="1:2" ht="12.75">
      <c r="A142" s="63" t="s">
        <v>398</v>
      </c>
      <c r="B142" s="56">
        <v>7630400</v>
      </c>
    </row>
    <row r="143" spans="1:2" ht="12.75">
      <c r="A143" s="63" t="s">
        <v>75</v>
      </c>
      <c r="B143" s="56">
        <v>213000</v>
      </c>
    </row>
    <row r="144" spans="1:2" ht="12.75">
      <c r="A144" s="63" t="s">
        <v>64</v>
      </c>
      <c r="B144" s="56">
        <v>398000</v>
      </c>
    </row>
    <row r="145" spans="1:2" ht="12.75">
      <c r="A145" s="63" t="s">
        <v>399</v>
      </c>
      <c r="B145" s="56">
        <v>679000</v>
      </c>
    </row>
    <row r="146" spans="1:2" ht="12.75">
      <c r="A146" s="63" t="s">
        <v>415</v>
      </c>
      <c r="B146" s="56">
        <v>365000</v>
      </c>
    </row>
    <row r="147" spans="1:2" ht="14.25">
      <c r="A147" s="46" t="s">
        <v>65</v>
      </c>
      <c r="B147" s="64">
        <f>SUM(B132:B146)</f>
        <v>54284210</v>
      </c>
    </row>
    <row r="148" ht="12.75">
      <c r="B148" s="65"/>
    </row>
    <row r="149" ht="14.25">
      <c r="A149" s="45" t="s">
        <v>66</v>
      </c>
    </row>
    <row r="150" spans="1:2" ht="12.75">
      <c r="A150" s="31" t="s">
        <v>42</v>
      </c>
      <c r="B150" s="56">
        <v>42028568</v>
      </c>
    </row>
    <row r="151" spans="1:2" ht="12.75">
      <c r="A151" s="31" t="s">
        <v>67</v>
      </c>
      <c r="B151" s="56">
        <v>1200000</v>
      </c>
    </row>
    <row r="152" spans="1:2" ht="12.75">
      <c r="A152" s="31" t="s">
        <v>454</v>
      </c>
      <c r="B152" s="56">
        <v>10309860</v>
      </c>
    </row>
    <row r="153" spans="1:2" ht="12.75">
      <c r="A153" s="31" t="s">
        <v>542</v>
      </c>
      <c r="B153" s="56">
        <v>2500000</v>
      </c>
    </row>
    <row r="154" spans="1:2" ht="12.75">
      <c r="A154" s="31" t="s">
        <v>543</v>
      </c>
      <c r="B154" s="56">
        <v>300000</v>
      </c>
    </row>
    <row r="155" spans="1:2" ht="14.25">
      <c r="A155" s="46" t="s">
        <v>30</v>
      </c>
      <c r="B155" s="64">
        <f>SUM(B150:B154)</f>
        <v>56338428</v>
      </c>
    </row>
    <row r="156" ht="12.75">
      <c r="B156" s="66"/>
    </row>
    <row r="157" spans="1:2" ht="14.25">
      <c r="A157" s="46" t="s">
        <v>68</v>
      </c>
      <c r="B157" s="56"/>
    </row>
    <row r="158" spans="1:2" ht="12.75" hidden="1">
      <c r="A158" s="31"/>
      <c r="B158" s="56"/>
    </row>
    <row r="159" spans="1:2" ht="12.75">
      <c r="A159" s="31" t="s">
        <v>507</v>
      </c>
      <c r="B159" s="56">
        <v>75240</v>
      </c>
    </row>
    <row r="160" spans="1:2" ht="12.75">
      <c r="A160" s="31" t="s">
        <v>410</v>
      </c>
      <c r="B160" s="56">
        <v>11535660</v>
      </c>
    </row>
    <row r="161" spans="1:2" ht="12.75">
      <c r="A161" s="31" t="s">
        <v>69</v>
      </c>
      <c r="B161" s="56">
        <v>2798928</v>
      </c>
    </row>
    <row r="162" spans="1:2" ht="12.75">
      <c r="A162" s="31" t="s">
        <v>76</v>
      </c>
      <c r="B162" s="56"/>
    </row>
    <row r="163" spans="1:2" ht="12.75">
      <c r="A163" s="31" t="s">
        <v>428</v>
      </c>
      <c r="B163" s="56">
        <v>2188800</v>
      </c>
    </row>
    <row r="164" spans="1:2" ht="12.75">
      <c r="A164" s="31" t="s">
        <v>429</v>
      </c>
      <c r="B164" s="56">
        <v>0</v>
      </c>
    </row>
    <row r="165" spans="1:2" ht="12.75">
      <c r="A165" s="31" t="s">
        <v>409</v>
      </c>
      <c r="B165" s="56">
        <v>13308516</v>
      </c>
    </row>
    <row r="166" spans="1:2" ht="14.25">
      <c r="A166" s="46" t="s">
        <v>30</v>
      </c>
      <c r="B166" s="64">
        <f>SUM(B159:B165)</f>
        <v>29907144</v>
      </c>
    </row>
    <row r="167" spans="1:2" ht="14.25">
      <c r="A167" s="289"/>
      <c r="B167" s="290"/>
    </row>
    <row r="168" spans="1:2" ht="24.75" customHeight="1">
      <c r="A168" s="287" t="s">
        <v>70</v>
      </c>
      <c r="B168" s="288">
        <f>B120+B129+B147+B155+B166</f>
        <v>178146782</v>
      </c>
    </row>
    <row r="169" spans="1:2" ht="24.75" customHeight="1" hidden="1">
      <c r="A169" s="47"/>
      <c r="B169" s="49"/>
    </row>
    <row r="170" spans="1:2" ht="24.75" customHeight="1">
      <c r="A170" s="47" t="s">
        <v>71</v>
      </c>
      <c r="B170" s="67">
        <v>57100000</v>
      </c>
    </row>
    <row r="171" spans="1:2" ht="24.75" customHeight="1" hidden="1">
      <c r="A171" s="47"/>
      <c r="B171" s="49"/>
    </row>
    <row r="172" spans="1:2" ht="24.75" customHeight="1" thickBot="1">
      <c r="A172" s="48" t="s">
        <v>30</v>
      </c>
      <c r="B172" s="62">
        <f>SUM(B168:B170)</f>
        <v>235246782</v>
      </c>
    </row>
    <row r="174" ht="15" hidden="1">
      <c r="A174" s="36"/>
    </row>
    <row r="175" spans="1:2" ht="13.5" thickBot="1">
      <c r="A175" s="110"/>
      <c r="B175" s="151"/>
    </row>
    <row r="176" spans="1:2" ht="24.75" customHeight="1" thickBot="1">
      <c r="A176" s="37" t="s">
        <v>72</v>
      </c>
      <c r="B176" s="262">
        <f>B105+B172</f>
        <v>539015583</v>
      </c>
    </row>
    <row r="177" spans="1:2" ht="12.75">
      <c r="A177" s="116"/>
      <c r="B177" s="116"/>
    </row>
    <row r="178" spans="1:2" ht="15.75" thickBot="1">
      <c r="A178" s="77" t="s">
        <v>651</v>
      </c>
      <c r="B178" s="519">
        <v>10396497</v>
      </c>
    </row>
    <row r="179" spans="1:2" ht="22.5" customHeight="1" thickBot="1">
      <c r="A179" s="309" t="s">
        <v>72</v>
      </c>
      <c r="B179" s="520">
        <v>549412080</v>
      </c>
    </row>
  </sheetData>
  <mergeCells count="5">
    <mergeCell ref="A3:B3"/>
    <mergeCell ref="A4:B4"/>
    <mergeCell ref="B136:B137"/>
    <mergeCell ref="A1:B1"/>
    <mergeCell ref="A91:B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7"/>
  <sheetViews>
    <sheetView workbookViewId="0" topLeftCell="A94">
      <selection activeCell="B33" sqref="B33"/>
    </sheetView>
  </sheetViews>
  <sheetFormatPr defaultColWidth="9.140625" defaultRowHeight="12.75"/>
  <cols>
    <col min="1" max="1" width="50.28125" style="0" customWidth="1"/>
    <col min="2" max="2" width="24.421875" style="0" customWidth="1"/>
    <col min="3" max="3" width="16.8515625" style="0" customWidth="1"/>
  </cols>
  <sheetData>
    <row r="2" ht="12.75">
      <c r="C2" t="s">
        <v>379</v>
      </c>
    </row>
    <row r="4" spans="1:3" ht="18">
      <c r="A4" s="385" t="s">
        <v>469</v>
      </c>
      <c r="B4" s="385"/>
      <c r="C4" s="385"/>
    </row>
    <row r="6" ht="13.5" thickBot="1"/>
    <row r="7" spans="1:3" ht="15.75" thickBot="1">
      <c r="A7" s="101" t="s">
        <v>114</v>
      </c>
      <c r="B7" s="374"/>
      <c r="C7" s="375">
        <v>54191600</v>
      </c>
    </row>
    <row r="8" spans="1:3" ht="15">
      <c r="A8" s="50" t="s">
        <v>389</v>
      </c>
      <c r="B8" s="86"/>
      <c r="C8" s="86"/>
    </row>
    <row r="9" spans="1:3" ht="14.25">
      <c r="A9" s="32" t="s">
        <v>620</v>
      </c>
      <c r="B9" s="51">
        <v>6736667</v>
      </c>
      <c r="C9" s="51"/>
    </row>
    <row r="10" spans="1:3" ht="14.25">
      <c r="A10" s="32" t="s">
        <v>619</v>
      </c>
      <c r="B10" s="51">
        <v>3446667</v>
      </c>
      <c r="C10" s="51"/>
    </row>
    <row r="11" spans="1:3" ht="14.25">
      <c r="A11" s="32" t="s">
        <v>621</v>
      </c>
      <c r="B11" s="51">
        <v>3760000</v>
      </c>
      <c r="C11" s="51"/>
    </row>
    <row r="12" spans="1:3" ht="14.25">
      <c r="A12" s="32" t="s">
        <v>622</v>
      </c>
      <c r="B12" s="51">
        <v>7363333</v>
      </c>
      <c r="C12" s="51"/>
    </row>
    <row r="13" spans="1:3" ht="14.25">
      <c r="A13" s="32" t="s">
        <v>623</v>
      </c>
      <c r="B13" s="51">
        <v>9870000</v>
      </c>
      <c r="C13" s="51"/>
    </row>
    <row r="14" spans="1:3" ht="14.25">
      <c r="A14" s="32" t="s">
        <v>624</v>
      </c>
      <c r="B14" s="51">
        <v>2976667</v>
      </c>
      <c r="C14" s="51"/>
    </row>
    <row r="15" spans="1:3" ht="14.25">
      <c r="A15" s="32" t="s">
        <v>625</v>
      </c>
      <c r="B15" s="51">
        <v>1645000</v>
      </c>
      <c r="C15" s="51"/>
    </row>
    <row r="16" spans="1:3" ht="14.25">
      <c r="A16" s="32" t="s">
        <v>626</v>
      </c>
      <c r="B16" s="51">
        <v>1958333</v>
      </c>
      <c r="C16" s="51"/>
    </row>
    <row r="17" spans="1:3" ht="14.25">
      <c r="A17" s="32" t="s">
        <v>627</v>
      </c>
      <c r="B17" s="51">
        <v>3211667</v>
      </c>
      <c r="C17" s="51"/>
    </row>
    <row r="18" spans="1:3" ht="14.25">
      <c r="A18" s="32" t="s">
        <v>628</v>
      </c>
      <c r="B18" s="51">
        <v>2193333</v>
      </c>
      <c r="C18" s="51"/>
    </row>
    <row r="19" spans="1:3" ht="14.25">
      <c r="A19" s="32" t="s">
        <v>629</v>
      </c>
      <c r="B19" s="51">
        <v>2193333</v>
      </c>
      <c r="C19" s="51"/>
    </row>
    <row r="20" spans="1:3" ht="15">
      <c r="A20" s="50" t="s">
        <v>430</v>
      </c>
      <c r="B20" s="51"/>
      <c r="C20" s="51"/>
    </row>
    <row r="21" spans="1:3" ht="14.25">
      <c r="A21" s="33" t="s">
        <v>630</v>
      </c>
      <c r="B21" s="51">
        <v>940000</v>
      </c>
      <c r="C21" s="51"/>
    </row>
    <row r="22" spans="1:3" ht="14.25">
      <c r="A22" s="32" t="s">
        <v>631</v>
      </c>
      <c r="B22" s="51">
        <v>470000</v>
      </c>
      <c r="C22" s="51"/>
    </row>
    <row r="23" spans="1:3" ht="15">
      <c r="A23" s="50" t="s">
        <v>498</v>
      </c>
      <c r="B23" s="51">
        <v>358400</v>
      </c>
      <c r="C23" s="51"/>
    </row>
    <row r="24" spans="1:3" ht="15">
      <c r="A24" s="50" t="s">
        <v>433</v>
      </c>
      <c r="B24" s="51"/>
      <c r="C24" s="51"/>
    </row>
    <row r="25" spans="1:3" ht="14.25">
      <c r="A25" s="32" t="s">
        <v>500</v>
      </c>
      <c r="B25" s="51">
        <v>2628267</v>
      </c>
      <c r="C25" s="51"/>
    </row>
    <row r="26" spans="1:3" ht="14.25">
      <c r="A26" s="32" t="s">
        <v>632</v>
      </c>
      <c r="B26" s="51">
        <v>1134933</v>
      </c>
      <c r="C26" s="51"/>
    </row>
    <row r="27" spans="1:3" ht="15">
      <c r="A27" s="50" t="s">
        <v>434</v>
      </c>
      <c r="B27" s="51"/>
      <c r="C27" s="51"/>
    </row>
    <row r="28" spans="1:3" ht="14.25">
      <c r="A28" s="32" t="s">
        <v>501</v>
      </c>
      <c r="B28" s="51">
        <v>806400</v>
      </c>
      <c r="C28" s="51"/>
    </row>
    <row r="29" spans="1:3" ht="14.25">
      <c r="A29" s="32" t="s">
        <v>502</v>
      </c>
      <c r="B29" s="51">
        <v>313600</v>
      </c>
      <c r="C29" s="51"/>
    </row>
    <row r="30" spans="1:3" ht="15.75">
      <c r="A30" s="38" t="s">
        <v>391</v>
      </c>
      <c r="B30" s="51"/>
      <c r="C30" s="51"/>
    </row>
    <row r="31" spans="1:3" ht="15">
      <c r="A31" s="174" t="s">
        <v>392</v>
      </c>
      <c r="B31" s="51">
        <v>275000</v>
      </c>
      <c r="C31" s="51"/>
    </row>
    <row r="32" spans="1:3" ht="14.25">
      <c r="A32" s="32" t="s">
        <v>436</v>
      </c>
      <c r="B32" s="51">
        <v>1910000</v>
      </c>
      <c r="C32" s="51"/>
    </row>
    <row r="33" spans="2:3" ht="14.25">
      <c r="B33" s="212"/>
      <c r="C33" s="370"/>
    </row>
    <row r="34" ht="18">
      <c r="A34" s="3" t="s">
        <v>116</v>
      </c>
    </row>
    <row r="35" spans="1:3" ht="12.75">
      <c r="A35" s="31" t="s">
        <v>613</v>
      </c>
      <c r="B35" s="85">
        <v>49883200</v>
      </c>
      <c r="C35" s="85"/>
    </row>
    <row r="36" spans="1:3" ht="12.75">
      <c r="A36" s="31" t="s">
        <v>83</v>
      </c>
      <c r="B36" s="85">
        <v>4592686</v>
      </c>
      <c r="C36" s="85"/>
    </row>
    <row r="37" spans="1:3" ht="12.75">
      <c r="A37" s="84" t="s">
        <v>608</v>
      </c>
      <c r="B37" s="85">
        <v>4864088</v>
      </c>
      <c r="C37" s="85"/>
    </row>
    <row r="38" spans="1:3" ht="12.75">
      <c r="A38" s="31" t="s">
        <v>614</v>
      </c>
      <c r="B38" s="85">
        <v>2480233</v>
      </c>
      <c r="C38" s="85"/>
    </row>
    <row r="39" spans="1:3" ht="12.75">
      <c r="A39" s="31" t="s">
        <v>610</v>
      </c>
      <c r="B39" s="85">
        <v>2186600</v>
      </c>
      <c r="C39" s="85"/>
    </row>
    <row r="40" spans="1:3" ht="12.75">
      <c r="A40" s="31" t="s">
        <v>611</v>
      </c>
      <c r="B40" s="85">
        <v>1600000</v>
      </c>
      <c r="C40" s="85"/>
    </row>
    <row r="41" spans="1:3" ht="12.75">
      <c r="A41" s="31" t="s">
        <v>612</v>
      </c>
      <c r="B41" s="85">
        <v>653600</v>
      </c>
      <c r="C41" s="85"/>
    </row>
    <row r="42" spans="1:3" ht="12.75">
      <c r="A42" s="31" t="s">
        <v>3</v>
      </c>
      <c r="B42" s="85">
        <v>600948</v>
      </c>
      <c r="C42" s="85"/>
    </row>
    <row r="43" spans="1:3" ht="12.75" hidden="1">
      <c r="A43" s="31"/>
      <c r="B43" s="85"/>
      <c r="C43" s="85"/>
    </row>
    <row r="44" spans="1:3" ht="12.75">
      <c r="A44" s="31" t="s">
        <v>615</v>
      </c>
      <c r="B44" s="85">
        <v>1108250</v>
      </c>
      <c r="C44" s="85"/>
    </row>
    <row r="45" spans="1:3" ht="12.75" hidden="1">
      <c r="A45" s="31"/>
      <c r="B45" s="85"/>
      <c r="C45" s="85"/>
    </row>
    <row r="46" spans="1:3" ht="13.5" thickBot="1">
      <c r="A46" s="43" t="s">
        <v>609</v>
      </c>
      <c r="B46" s="165">
        <v>76000</v>
      </c>
      <c r="C46" s="88"/>
    </row>
    <row r="47" ht="13.5" hidden="1" thickBot="1"/>
    <row r="48" spans="1:3" ht="13.5" hidden="1" thickBot="1">
      <c r="A48" s="31"/>
      <c r="B48" s="87"/>
      <c r="C48" s="31"/>
    </row>
    <row r="49" spans="1:3" ht="13.5" hidden="1" thickBot="1">
      <c r="A49" s="31"/>
      <c r="B49" s="85"/>
      <c r="C49" s="85"/>
    </row>
    <row r="50" spans="1:3" ht="13.5" hidden="1" thickBot="1">
      <c r="A50" s="31"/>
      <c r="B50" s="85"/>
      <c r="C50" s="85"/>
    </row>
    <row r="51" spans="1:3" ht="13.5" hidden="1" thickBot="1">
      <c r="A51" s="89"/>
      <c r="B51" s="90"/>
      <c r="C51" s="90"/>
    </row>
    <row r="52" spans="1:3" ht="15.75" thickBot="1">
      <c r="A52" s="397" t="s">
        <v>84</v>
      </c>
      <c r="B52" s="398"/>
      <c r="C52" s="91">
        <f>SUM(B35:B46)</f>
        <v>68045605</v>
      </c>
    </row>
    <row r="53" spans="1:3" ht="12.75">
      <c r="A53" s="401"/>
      <c r="B53" s="401"/>
      <c r="C53" s="401"/>
    </row>
    <row r="54" ht="15">
      <c r="A54" s="36" t="s">
        <v>85</v>
      </c>
    </row>
    <row r="55" spans="1:3" ht="12.75">
      <c r="A55" s="31" t="s">
        <v>86</v>
      </c>
      <c r="B55" s="222">
        <v>18052566</v>
      </c>
      <c r="C55" s="222"/>
    </row>
    <row r="56" spans="1:3" ht="12.75">
      <c r="A56" s="31" t="s">
        <v>110</v>
      </c>
      <c r="B56" s="222">
        <v>60000</v>
      </c>
      <c r="C56" s="222"/>
    </row>
    <row r="57" spans="1:3" ht="12.75" hidden="1">
      <c r="A57" s="31" t="s">
        <v>89</v>
      </c>
      <c r="B57" s="165">
        <v>90000</v>
      </c>
      <c r="C57" s="85"/>
    </row>
    <row r="58" spans="1:3" ht="12.75" hidden="1">
      <c r="A58" s="31" t="s">
        <v>363</v>
      </c>
      <c r="B58" s="205">
        <v>168000</v>
      </c>
      <c r="C58" s="85"/>
    </row>
    <row r="59" spans="1:3" ht="13.5" thickBot="1">
      <c r="A59" s="44" t="s">
        <v>90</v>
      </c>
      <c r="B59" s="65"/>
      <c r="C59" s="113">
        <f>SUM(B55:B56)</f>
        <v>18112566</v>
      </c>
    </row>
    <row r="60" spans="1:3" ht="13.5" hidden="1" thickBot="1">
      <c r="A60" s="31"/>
      <c r="B60" s="85"/>
      <c r="C60" s="85"/>
    </row>
    <row r="61" spans="1:3" ht="13.5" hidden="1" thickBot="1">
      <c r="A61" s="31"/>
      <c r="B61" s="85"/>
      <c r="C61" s="85"/>
    </row>
    <row r="62" spans="1:3" ht="13.5" hidden="1" thickBot="1">
      <c r="A62" s="31"/>
      <c r="B62" s="85"/>
      <c r="C62" s="85"/>
    </row>
    <row r="63" spans="1:3" ht="13.5" hidden="1" thickBot="1">
      <c r="A63" s="89"/>
      <c r="B63" s="90"/>
      <c r="C63" s="90"/>
    </row>
    <row r="64" spans="1:3" ht="15.75" thickBot="1">
      <c r="A64" s="59" t="s">
        <v>30</v>
      </c>
      <c r="B64" s="92"/>
      <c r="C64" s="93">
        <f>C52+C59</f>
        <v>86158171</v>
      </c>
    </row>
    <row r="66" spans="1:3" ht="15.75">
      <c r="A66" s="402"/>
      <c r="B66" s="402"/>
      <c r="C66" s="94"/>
    </row>
    <row r="68" ht="15">
      <c r="A68" s="36" t="s">
        <v>35</v>
      </c>
    </row>
    <row r="69" spans="1:3" ht="14.25">
      <c r="A69" s="96" t="s">
        <v>97</v>
      </c>
      <c r="B69" s="31"/>
      <c r="C69" s="31"/>
    </row>
    <row r="70" spans="1:3" ht="12.75">
      <c r="A70" s="31" t="s">
        <v>91</v>
      </c>
      <c r="B70" s="85">
        <v>20000</v>
      </c>
      <c r="C70" s="85"/>
    </row>
    <row r="71" spans="1:3" ht="12.75">
      <c r="A71" s="31" t="s">
        <v>92</v>
      </c>
      <c r="B71" s="85">
        <v>450000</v>
      </c>
      <c r="C71" s="85"/>
    </row>
    <row r="72" spans="1:3" ht="12.75">
      <c r="A72" s="31" t="s">
        <v>93</v>
      </c>
      <c r="B72" s="85">
        <v>40000</v>
      </c>
      <c r="C72" s="85"/>
    </row>
    <row r="73" spans="1:3" ht="38.25">
      <c r="A73" s="84" t="s">
        <v>616</v>
      </c>
      <c r="B73" s="85">
        <v>900000</v>
      </c>
      <c r="C73" s="85"/>
    </row>
    <row r="74" spans="1:3" ht="12.75">
      <c r="A74" s="31" t="s">
        <v>94</v>
      </c>
      <c r="B74" s="85">
        <v>60000</v>
      </c>
      <c r="C74" s="85"/>
    </row>
    <row r="75" spans="1:3" ht="12.75">
      <c r="A75" s="31" t="s">
        <v>95</v>
      </c>
      <c r="B75" s="85">
        <v>400000</v>
      </c>
      <c r="C75" s="85"/>
    </row>
    <row r="76" spans="1:3" ht="12.75">
      <c r="A76" s="31" t="s">
        <v>96</v>
      </c>
      <c r="B76" s="85">
        <v>250000</v>
      </c>
      <c r="C76" s="85"/>
    </row>
    <row r="77" spans="1:3" ht="14.25">
      <c r="A77" s="97" t="s">
        <v>98</v>
      </c>
      <c r="B77" s="85"/>
      <c r="C77" s="85"/>
    </row>
    <row r="78" spans="1:3" ht="12.75">
      <c r="A78" s="95" t="s">
        <v>99</v>
      </c>
      <c r="B78" s="85">
        <v>5100000</v>
      </c>
      <c r="C78" s="85"/>
    </row>
    <row r="79" spans="1:3" ht="12.75">
      <c r="A79" s="95" t="s">
        <v>100</v>
      </c>
      <c r="B79" s="85">
        <v>1800000</v>
      </c>
      <c r="C79" s="85"/>
    </row>
    <row r="80" spans="1:3" ht="12.75">
      <c r="A80" s="95" t="s">
        <v>101</v>
      </c>
      <c r="B80" s="85">
        <v>350000</v>
      </c>
      <c r="C80" s="85"/>
    </row>
    <row r="81" spans="1:3" ht="12.75">
      <c r="A81" s="95" t="s">
        <v>102</v>
      </c>
      <c r="B81" s="85">
        <v>50000</v>
      </c>
      <c r="C81" s="85"/>
    </row>
    <row r="82" spans="1:3" ht="12.75">
      <c r="A82" s="95" t="s">
        <v>103</v>
      </c>
      <c r="B82" s="85">
        <v>550000</v>
      </c>
      <c r="C82" s="85"/>
    </row>
    <row r="83" spans="1:3" ht="12.75">
      <c r="A83" s="95" t="s">
        <v>104</v>
      </c>
      <c r="B83" s="85">
        <v>300000</v>
      </c>
      <c r="C83" s="85"/>
    </row>
    <row r="84" spans="1:3" ht="12.75">
      <c r="A84" s="95" t="s">
        <v>14</v>
      </c>
      <c r="B84" s="85">
        <v>50000</v>
      </c>
      <c r="C84" s="85"/>
    </row>
    <row r="85" spans="1:3" ht="12.75">
      <c r="A85" s="95"/>
      <c r="B85" s="85"/>
      <c r="C85" s="85"/>
    </row>
    <row r="86" spans="1:3" ht="14.25">
      <c r="A86" s="97" t="s">
        <v>105</v>
      </c>
      <c r="B86" s="85"/>
      <c r="C86" s="85"/>
    </row>
    <row r="87" spans="1:3" ht="12.75">
      <c r="A87" s="95"/>
      <c r="B87" s="85"/>
      <c r="C87" s="85"/>
    </row>
    <row r="88" spans="1:3" ht="12.75">
      <c r="A88" s="95" t="s">
        <v>15</v>
      </c>
      <c r="B88" s="85">
        <v>10000</v>
      </c>
      <c r="C88" s="85"/>
    </row>
    <row r="89" spans="1:3" ht="12.75">
      <c r="A89" s="95" t="s">
        <v>106</v>
      </c>
      <c r="B89" s="85">
        <v>50000</v>
      </c>
      <c r="C89" s="85"/>
    </row>
    <row r="90" spans="1:3" ht="12.75">
      <c r="A90" s="95" t="s">
        <v>107</v>
      </c>
      <c r="B90" s="85">
        <v>55000</v>
      </c>
      <c r="C90" s="85"/>
    </row>
    <row r="91" spans="1:3" ht="12.75">
      <c r="A91" s="95" t="s">
        <v>617</v>
      </c>
      <c r="B91" s="85">
        <v>234000</v>
      </c>
      <c r="C91" s="85"/>
    </row>
    <row r="92" spans="1:3" ht="12.75">
      <c r="A92" s="95" t="s">
        <v>612</v>
      </c>
      <c r="B92" s="85">
        <v>653600</v>
      </c>
      <c r="C92" s="85"/>
    </row>
    <row r="93" spans="1:3" ht="12.75">
      <c r="A93" s="95" t="s">
        <v>108</v>
      </c>
      <c r="B93" s="85">
        <v>90000</v>
      </c>
      <c r="C93" s="85"/>
    </row>
    <row r="94" spans="1:3" ht="12.75">
      <c r="A94" s="95" t="s">
        <v>109</v>
      </c>
      <c r="B94" s="85">
        <v>60000</v>
      </c>
      <c r="C94" s="85"/>
    </row>
    <row r="95" spans="1:3" ht="12.75" hidden="1">
      <c r="A95" s="95"/>
      <c r="B95" s="85"/>
      <c r="C95" s="85"/>
    </row>
    <row r="96" spans="1:3" ht="15">
      <c r="A96" s="98" t="s">
        <v>111</v>
      </c>
      <c r="B96" s="86"/>
      <c r="C96" s="86">
        <f>SUM(B70:B94)</f>
        <v>11472600</v>
      </c>
    </row>
    <row r="97" spans="1:3" ht="12.75">
      <c r="A97" s="95" t="s">
        <v>13</v>
      </c>
      <c r="B97" s="85">
        <v>2854650</v>
      </c>
      <c r="C97" s="85"/>
    </row>
    <row r="98" spans="1:3" ht="15.75">
      <c r="A98" s="99" t="s">
        <v>30</v>
      </c>
      <c r="B98" s="100"/>
      <c r="C98" s="263">
        <f>C96+B97</f>
        <v>14327250</v>
      </c>
    </row>
    <row r="100" ht="15">
      <c r="A100" s="36" t="s">
        <v>112</v>
      </c>
    </row>
    <row r="101" spans="1:3" ht="12.75">
      <c r="A101" s="31" t="s">
        <v>113</v>
      </c>
      <c r="B101" s="85">
        <v>257400</v>
      </c>
      <c r="C101" s="31"/>
    </row>
    <row r="102" spans="1:3" ht="12.75">
      <c r="A102" s="31" t="s">
        <v>618</v>
      </c>
      <c r="B102" s="85">
        <v>2185000</v>
      </c>
      <c r="C102" s="31"/>
    </row>
    <row r="103" spans="1:3" ht="12.75">
      <c r="A103" s="31"/>
      <c r="B103" s="85"/>
      <c r="C103" s="31"/>
    </row>
    <row r="104" spans="1:3" ht="12.75" hidden="1">
      <c r="A104" s="84"/>
      <c r="B104" s="85"/>
      <c r="C104" s="31"/>
    </row>
    <row r="105" spans="1:3" ht="15">
      <c r="A105" s="50" t="s">
        <v>30</v>
      </c>
      <c r="B105" s="50"/>
      <c r="C105" s="86">
        <f>SUM(B101:B102)</f>
        <v>2442400</v>
      </c>
    </row>
    <row r="106" spans="1:3" ht="13.5" thickBot="1">
      <c r="A106" s="200"/>
      <c r="B106" s="201"/>
      <c r="C106" s="220"/>
    </row>
    <row r="107" spans="1:3" ht="16.5" thickBot="1">
      <c r="A107" s="399" t="s">
        <v>115</v>
      </c>
      <c r="B107" s="400"/>
      <c r="C107" s="103">
        <f>C64+C98+C105</f>
        <v>102927821</v>
      </c>
    </row>
  </sheetData>
  <sheetProtection selectLockedCells="1"/>
  <mergeCells count="5">
    <mergeCell ref="A107:B107"/>
    <mergeCell ref="A4:C4"/>
    <mergeCell ref="A53:C53"/>
    <mergeCell ref="A52:B52"/>
    <mergeCell ref="A66:B6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4">
      <selection activeCell="J12" sqref="J12"/>
    </sheetView>
  </sheetViews>
  <sheetFormatPr defaultColWidth="9.140625" defaultRowHeight="12.75"/>
  <cols>
    <col min="1" max="1" width="45.57421875" style="0" customWidth="1"/>
    <col min="2" max="2" width="12.28125" style="0" bestFit="1" customWidth="1"/>
  </cols>
  <sheetData>
    <row r="2" spans="3:5" ht="12.75">
      <c r="C2" s="386" t="s">
        <v>676</v>
      </c>
      <c r="D2" s="386"/>
      <c r="E2" s="386"/>
    </row>
    <row r="5" spans="1:5" ht="12.75">
      <c r="A5" s="521" t="s">
        <v>738</v>
      </c>
      <c r="B5" s="384"/>
      <c r="C5" s="384"/>
      <c r="D5" s="384"/>
      <c r="E5" s="384"/>
    </row>
    <row r="6" spans="1:5" ht="12.75">
      <c r="A6" s="384"/>
      <c r="B6" s="384"/>
      <c r="C6" s="384"/>
      <c r="D6" s="384"/>
      <c r="E6" s="384"/>
    </row>
    <row r="7" spans="1:5" ht="18">
      <c r="A7" s="385" t="s">
        <v>764</v>
      </c>
      <c r="B7" s="385"/>
      <c r="C7" s="385"/>
      <c r="D7" s="385"/>
      <c r="E7" s="385"/>
    </row>
    <row r="9" ht="15">
      <c r="D9" s="371"/>
    </row>
    <row r="10" ht="18.75">
      <c r="A10" s="516" t="s">
        <v>739</v>
      </c>
    </row>
    <row r="11" ht="18.75">
      <c r="A11" s="518"/>
    </row>
    <row r="12" spans="1:3" ht="18.75">
      <c r="A12" s="516" t="s">
        <v>740</v>
      </c>
      <c r="B12" s="2" t="s">
        <v>741</v>
      </c>
      <c r="C12" s="1"/>
    </row>
    <row r="13" spans="1:3" ht="18.75">
      <c r="A13" s="516" t="s">
        <v>742</v>
      </c>
      <c r="B13" s="2" t="s">
        <v>743</v>
      </c>
      <c r="C13" s="1"/>
    </row>
    <row r="14" spans="1:3" ht="18.75">
      <c r="A14" s="516" t="s">
        <v>744</v>
      </c>
      <c r="B14" s="2" t="s">
        <v>745</v>
      </c>
      <c r="C14" s="1"/>
    </row>
    <row r="15" ht="18.75">
      <c r="A15" s="518"/>
    </row>
    <row r="16" spans="1:5" ht="18.75">
      <c r="A16" s="518" t="s">
        <v>765</v>
      </c>
      <c r="B16" s="522"/>
      <c r="C16" s="522"/>
      <c r="D16" s="522"/>
      <c r="E16" s="371"/>
    </row>
    <row r="17" ht="18.75">
      <c r="A17" s="518" t="s">
        <v>766</v>
      </c>
    </row>
    <row r="18" ht="18.75">
      <c r="A18" s="518"/>
    </row>
    <row r="19" ht="18.75">
      <c r="A19" s="518"/>
    </row>
    <row r="20" ht="18.75">
      <c r="A20" s="518" t="s">
        <v>746</v>
      </c>
    </row>
    <row r="22" ht="18.75">
      <c r="A22" s="516" t="s">
        <v>747</v>
      </c>
    </row>
    <row r="23" ht="18.75">
      <c r="A23" s="518"/>
    </row>
    <row r="24" spans="1:2" ht="18.75">
      <c r="A24" s="518" t="s">
        <v>748</v>
      </c>
      <c r="B24" s="371" t="s">
        <v>749</v>
      </c>
    </row>
    <row r="25" spans="1:2" ht="18.75">
      <c r="A25" s="518" t="s">
        <v>750</v>
      </c>
      <c r="B25" s="371" t="s">
        <v>751</v>
      </c>
    </row>
    <row r="26" spans="1:2" ht="18.75">
      <c r="A26" s="518" t="s">
        <v>752</v>
      </c>
      <c r="B26" s="371" t="s">
        <v>753</v>
      </c>
    </row>
    <row r="27" ht="18.75">
      <c r="A27" s="518"/>
    </row>
    <row r="28" spans="1:2" ht="18.75">
      <c r="A28" s="516" t="s">
        <v>754</v>
      </c>
      <c r="B28" s="2" t="s">
        <v>755</v>
      </c>
    </row>
    <row r="30" spans="1:2" ht="18.75">
      <c r="A30" s="518" t="s">
        <v>756</v>
      </c>
      <c r="B30" t="s">
        <v>757</v>
      </c>
    </row>
    <row r="31" spans="1:2" ht="18.75">
      <c r="A31" s="518" t="s">
        <v>758</v>
      </c>
      <c r="B31" s="371" t="s">
        <v>759</v>
      </c>
    </row>
    <row r="32" spans="1:2" ht="18.75">
      <c r="A32" s="518" t="s">
        <v>760</v>
      </c>
      <c r="B32" s="371" t="s">
        <v>763</v>
      </c>
    </row>
    <row r="33" ht="15.75">
      <c r="A33" s="517"/>
    </row>
    <row r="34" spans="1:2" ht="18.75">
      <c r="A34" s="516" t="s">
        <v>761</v>
      </c>
      <c r="B34" s="2" t="s">
        <v>743</v>
      </c>
    </row>
  </sheetData>
  <mergeCells count="3">
    <mergeCell ref="C2:E2"/>
    <mergeCell ref="A5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73"/>
  <sheetViews>
    <sheetView workbookViewId="0" topLeftCell="A46">
      <selection activeCell="E13" sqref="E13"/>
    </sheetView>
  </sheetViews>
  <sheetFormatPr defaultColWidth="9.140625" defaultRowHeight="12.75"/>
  <cols>
    <col min="1" max="1" width="47.57421875" style="0" customWidth="1"/>
    <col min="2" max="2" width="6.00390625" style="0" customWidth="1"/>
    <col min="3" max="5" width="10.57421875" style="0" customWidth="1"/>
  </cols>
  <sheetData>
    <row r="2" spans="4:5" ht="12.75">
      <c r="D2" s="384" t="s">
        <v>652</v>
      </c>
      <c r="E2" s="384"/>
    </row>
    <row r="4" spans="1:5" ht="24.75" customHeight="1">
      <c r="A4" s="501" t="s">
        <v>677</v>
      </c>
      <c r="B4" s="501"/>
      <c r="C4" s="501"/>
      <c r="D4" s="501"/>
      <c r="E4" s="501"/>
    </row>
    <row r="9" spans="4:5" ht="12.75">
      <c r="D9" s="502" t="s">
        <v>678</v>
      </c>
      <c r="E9" s="502"/>
    </row>
    <row r="10" spans="1:5" ht="25.5" customHeight="1">
      <c r="A10" s="503" t="s">
        <v>679</v>
      </c>
      <c r="B10" s="504" t="s">
        <v>680</v>
      </c>
      <c r="C10" s="503" t="s">
        <v>681</v>
      </c>
      <c r="D10" s="503" t="s">
        <v>682</v>
      </c>
      <c r="E10" s="503" t="s">
        <v>683</v>
      </c>
    </row>
    <row r="11" spans="1:5" ht="12.75">
      <c r="A11" s="505" t="s">
        <v>684</v>
      </c>
      <c r="B11" s="505"/>
      <c r="C11" s="505"/>
      <c r="D11" s="505"/>
      <c r="E11" s="505"/>
    </row>
    <row r="12" spans="1:5" ht="55.5" customHeight="1">
      <c r="A12" s="84" t="s">
        <v>685</v>
      </c>
      <c r="B12" s="506">
        <v>1</v>
      </c>
      <c r="C12" s="507">
        <v>145692</v>
      </c>
      <c r="D12" s="507">
        <v>130361</v>
      </c>
      <c r="E12" s="507">
        <v>113690</v>
      </c>
    </row>
    <row r="13" spans="1:5" ht="16.5" customHeight="1">
      <c r="A13" s="31" t="s">
        <v>686</v>
      </c>
      <c r="B13" s="228">
        <v>2</v>
      </c>
      <c r="C13" s="507">
        <v>33217</v>
      </c>
      <c r="D13" s="507">
        <v>35000</v>
      </c>
      <c r="E13" s="507">
        <v>37000</v>
      </c>
    </row>
    <row r="14" spans="1:5" ht="27" customHeight="1">
      <c r="A14" s="84" t="s">
        <v>687</v>
      </c>
      <c r="B14" s="506">
        <v>3</v>
      </c>
      <c r="C14" s="507">
        <v>303769</v>
      </c>
      <c r="D14" s="507">
        <v>288580</v>
      </c>
      <c r="E14" s="507">
        <v>274154</v>
      </c>
    </row>
    <row r="15" spans="1:5" ht="25.5" customHeight="1">
      <c r="A15" s="84" t="s">
        <v>688</v>
      </c>
      <c r="B15" s="506">
        <v>4</v>
      </c>
      <c r="C15" s="507">
        <v>56338</v>
      </c>
      <c r="D15" s="507">
        <v>57000</v>
      </c>
      <c r="E15" s="507">
        <v>60000</v>
      </c>
    </row>
    <row r="16" spans="1:5" ht="15.75" customHeight="1">
      <c r="A16" s="84" t="s">
        <v>689</v>
      </c>
      <c r="B16" s="228">
        <v>5</v>
      </c>
      <c r="C16" s="508"/>
      <c r="D16" s="508"/>
      <c r="E16" s="508"/>
    </row>
    <row r="17" spans="1:5" ht="15.75" customHeight="1">
      <c r="A17" s="84" t="s">
        <v>690</v>
      </c>
      <c r="B17" s="228">
        <v>6</v>
      </c>
      <c r="C17" s="508"/>
      <c r="D17" s="508"/>
      <c r="E17" s="508"/>
    </row>
    <row r="18" spans="1:5" ht="15.75" customHeight="1">
      <c r="A18" s="84" t="s">
        <v>691</v>
      </c>
      <c r="B18" s="228">
        <v>7</v>
      </c>
      <c r="C18" s="508"/>
      <c r="D18" s="508"/>
      <c r="E18" s="508"/>
    </row>
    <row r="19" spans="1:5" ht="15.75" customHeight="1">
      <c r="A19" s="84" t="s">
        <v>692</v>
      </c>
      <c r="B19" s="228">
        <v>8</v>
      </c>
      <c r="C19" s="507">
        <v>10396</v>
      </c>
      <c r="D19" s="507">
        <v>11000</v>
      </c>
      <c r="E19" s="507">
        <v>11000</v>
      </c>
    </row>
    <row r="20" spans="1:5" ht="15.75" customHeight="1">
      <c r="A20" s="84" t="s">
        <v>693</v>
      </c>
      <c r="B20" s="228">
        <v>9</v>
      </c>
      <c r="C20" s="508"/>
      <c r="D20" s="508"/>
      <c r="E20" s="508"/>
    </row>
    <row r="21" spans="1:5" ht="18.75" customHeight="1">
      <c r="A21" s="84" t="s">
        <v>694</v>
      </c>
      <c r="B21" s="228">
        <v>10</v>
      </c>
      <c r="C21" s="508"/>
      <c r="D21" s="508"/>
      <c r="E21" s="508"/>
    </row>
    <row r="22" spans="1:5" ht="15" customHeight="1">
      <c r="A22" s="509" t="s">
        <v>695</v>
      </c>
      <c r="B22" s="495">
        <v>11</v>
      </c>
      <c r="C22" s="510">
        <f>SUM(C12:C21)</f>
        <v>549412</v>
      </c>
      <c r="D22" s="510">
        <f>SUM(D12:D21)</f>
        <v>521941</v>
      </c>
      <c r="E22" s="510">
        <f>SUM(E12:E21)</f>
        <v>495844</v>
      </c>
    </row>
    <row r="23" spans="1:5" ht="15" customHeight="1">
      <c r="A23" s="84" t="s">
        <v>696</v>
      </c>
      <c r="B23" s="228">
        <v>12</v>
      </c>
      <c r="C23" s="507">
        <v>235401</v>
      </c>
      <c r="D23" s="507">
        <v>230000</v>
      </c>
      <c r="E23" s="507">
        <v>230000</v>
      </c>
    </row>
    <row r="24" spans="1:5" ht="12.75">
      <c r="A24" s="84" t="s">
        <v>697</v>
      </c>
      <c r="B24" s="228">
        <v>13</v>
      </c>
      <c r="C24" s="507">
        <v>55993</v>
      </c>
      <c r="D24" s="507">
        <v>55200</v>
      </c>
      <c r="E24" s="507">
        <v>55200</v>
      </c>
    </row>
    <row r="25" spans="1:5" ht="39" customHeight="1">
      <c r="A25" s="84" t="s">
        <v>698</v>
      </c>
      <c r="B25" s="506">
        <v>14</v>
      </c>
      <c r="C25" s="507">
        <v>174767</v>
      </c>
      <c r="D25" s="507">
        <v>139619</v>
      </c>
      <c r="E25" s="507">
        <v>112022</v>
      </c>
    </row>
    <row r="26" spans="1:5" ht="27" customHeight="1">
      <c r="A26" s="84" t="s">
        <v>699</v>
      </c>
      <c r="B26" s="506">
        <v>15</v>
      </c>
      <c r="C26" s="507">
        <v>6184</v>
      </c>
      <c r="D26" s="507">
        <v>7000</v>
      </c>
      <c r="E26" s="507">
        <v>7500</v>
      </c>
    </row>
    <row r="27" spans="1:5" ht="15.75" customHeight="1">
      <c r="A27" s="84" t="s">
        <v>700</v>
      </c>
      <c r="B27" s="228">
        <v>16</v>
      </c>
      <c r="C27" s="508"/>
      <c r="D27" s="508"/>
      <c r="E27" s="508"/>
    </row>
    <row r="28" spans="1:5" ht="15.75" customHeight="1">
      <c r="A28" s="84" t="s">
        <v>701</v>
      </c>
      <c r="B28" s="228">
        <v>17</v>
      </c>
      <c r="C28" s="508"/>
      <c r="D28" s="508"/>
      <c r="E28" s="508"/>
    </row>
    <row r="29" spans="1:5" ht="15.75" customHeight="1">
      <c r="A29" s="84" t="s">
        <v>702</v>
      </c>
      <c r="B29" s="228">
        <v>18</v>
      </c>
      <c r="C29" s="507">
        <v>51215</v>
      </c>
      <c r="D29" s="507">
        <v>52000</v>
      </c>
      <c r="E29" s="507">
        <v>53000</v>
      </c>
    </row>
    <row r="30" spans="1:5" ht="15.75" customHeight="1">
      <c r="A30" s="84" t="s">
        <v>703</v>
      </c>
      <c r="B30" s="228">
        <v>19</v>
      </c>
      <c r="C30" s="508"/>
      <c r="D30" s="508"/>
      <c r="E30" s="508"/>
    </row>
    <row r="31" spans="1:5" ht="15" customHeight="1">
      <c r="A31" s="84" t="s">
        <v>704</v>
      </c>
      <c r="B31" s="228">
        <v>20</v>
      </c>
      <c r="C31" s="508"/>
      <c r="D31" s="508"/>
      <c r="E31" s="508"/>
    </row>
    <row r="32" spans="1:5" ht="15.75" customHeight="1">
      <c r="A32" s="84" t="s">
        <v>705</v>
      </c>
      <c r="B32" s="228">
        <v>21</v>
      </c>
      <c r="C32" s="508"/>
      <c r="D32" s="508"/>
      <c r="E32" s="508"/>
    </row>
    <row r="33" spans="1:5" ht="15.75" customHeight="1">
      <c r="A33" s="84" t="s">
        <v>706</v>
      </c>
      <c r="B33" s="228">
        <v>22</v>
      </c>
      <c r="C33" s="508"/>
      <c r="D33" s="508"/>
      <c r="E33" s="508"/>
    </row>
    <row r="34" spans="1:5" ht="13.5" customHeight="1">
      <c r="A34" s="84" t="s">
        <v>707</v>
      </c>
      <c r="B34" s="228">
        <v>23</v>
      </c>
      <c r="C34" s="507">
        <v>1000</v>
      </c>
      <c r="D34" s="507">
        <v>1000</v>
      </c>
      <c r="E34" s="507">
        <v>1000</v>
      </c>
    </row>
    <row r="35" spans="1:5" ht="12.75">
      <c r="A35" s="509" t="s">
        <v>708</v>
      </c>
      <c r="B35" s="495">
        <v>24</v>
      </c>
      <c r="C35" s="511">
        <f>SUM(C23:C34)</f>
        <v>524560</v>
      </c>
      <c r="D35" s="511">
        <f>SUM(D23:D34)</f>
        <v>484819</v>
      </c>
      <c r="E35" s="511">
        <f>SUM(E23:E34)</f>
        <v>458722</v>
      </c>
    </row>
    <row r="44" ht="13.5" customHeight="1"/>
    <row r="45" spans="1:5" ht="36.75" customHeight="1">
      <c r="A45" s="503" t="s">
        <v>679</v>
      </c>
      <c r="B45" s="512" t="s">
        <v>709</v>
      </c>
      <c r="C45" s="503" t="s">
        <v>710</v>
      </c>
      <c r="D45" s="503" t="s">
        <v>682</v>
      </c>
      <c r="E45" s="503" t="s">
        <v>683</v>
      </c>
    </row>
    <row r="46" spans="1:5" ht="16.5" customHeight="1">
      <c r="A46" s="505" t="s">
        <v>711</v>
      </c>
      <c r="B46" s="505"/>
      <c r="C46" s="505"/>
      <c r="D46" s="505"/>
      <c r="E46" s="505"/>
    </row>
    <row r="47" spans="1:5" ht="40.5" customHeight="1">
      <c r="A47" s="84" t="s">
        <v>712</v>
      </c>
      <c r="B47" s="506">
        <v>25</v>
      </c>
      <c r="C47" s="31"/>
      <c r="D47" s="31"/>
      <c r="E47" s="31"/>
    </row>
    <row r="48" spans="1:5" ht="16.5" customHeight="1">
      <c r="A48" s="31" t="s">
        <v>713</v>
      </c>
      <c r="B48" s="506">
        <v>26</v>
      </c>
      <c r="C48" s="31"/>
      <c r="D48" s="31"/>
      <c r="E48" s="31"/>
    </row>
    <row r="49" spans="1:5" ht="18" customHeight="1">
      <c r="A49" s="31" t="s">
        <v>714</v>
      </c>
      <c r="B49" s="506">
        <v>27</v>
      </c>
      <c r="C49" s="31"/>
      <c r="D49" s="31"/>
      <c r="E49" s="31"/>
    </row>
    <row r="50" spans="1:5" ht="26.25" customHeight="1">
      <c r="A50" s="84" t="s">
        <v>715</v>
      </c>
      <c r="B50" s="506">
        <v>28</v>
      </c>
      <c r="C50" s="31"/>
      <c r="D50" s="31"/>
      <c r="E50" s="31"/>
    </row>
    <row r="51" spans="1:5" ht="18" customHeight="1">
      <c r="A51" s="31" t="s">
        <v>716</v>
      </c>
      <c r="B51" s="506">
        <v>29</v>
      </c>
      <c r="C51" s="31"/>
      <c r="D51" s="31"/>
      <c r="E51" s="31"/>
    </row>
    <row r="52" spans="1:5" ht="15.75" customHeight="1">
      <c r="A52" s="31" t="s">
        <v>717</v>
      </c>
      <c r="B52" s="506">
        <v>30</v>
      </c>
      <c r="C52" s="31"/>
      <c r="D52" s="31"/>
      <c r="E52" s="31"/>
    </row>
    <row r="53" spans="1:5" ht="18.75" customHeight="1">
      <c r="A53" s="31" t="s">
        <v>718</v>
      </c>
      <c r="B53" s="506">
        <v>31</v>
      </c>
      <c r="C53" s="31"/>
      <c r="D53" s="31"/>
      <c r="E53" s="31"/>
    </row>
    <row r="54" spans="1:5" ht="17.25" customHeight="1">
      <c r="A54" s="31" t="s">
        <v>719</v>
      </c>
      <c r="B54" s="506">
        <v>32</v>
      </c>
      <c r="C54" s="31"/>
      <c r="D54" s="31"/>
      <c r="E54" s="31"/>
    </row>
    <row r="55" spans="1:5" ht="26.25" customHeight="1">
      <c r="A55" s="84" t="s">
        <v>720</v>
      </c>
      <c r="B55" s="506">
        <v>33</v>
      </c>
      <c r="C55" s="31"/>
      <c r="D55" s="31"/>
      <c r="E55" s="31"/>
    </row>
    <row r="56" spans="1:5" ht="12.75">
      <c r="A56" s="31" t="s">
        <v>721</v>
      </c>
      <c r="B56" s="506">
        <v>34</v>
      </c>
      <c r="C56" s="31"/>
      <c r="D56" s="31"/>
      <c r="E56" s="31"/>
    </row>
    <row r="57" spans="1:5" ht="12.75">
      <c r="A57" s="31" t="s">
        <v>722</v>
      </c>
      <c r="B57" s="506">
        <v>35</v>
      </c>
      <c r="C57" s="31"/>
      <c r="D57" s="31"/>
      <c r="E57" s="31"/>
    </row>
    <row r="58" spans="1:5" ht="25.5">
      <c r="A58" s="84" t="s">
        <v>723</v>
      </c>
      <c r="B58" s="506">
        <v>36</v>
      </c>
      <c r="C58" s="31"/>
      <c r="D58" s="31"/>
      <c r="E58" s="31"/>
    </row>
    <row r="59" spans="1:5" ht="12.75">
      <c r="A59" s="112" t="s">
        <v>724</v>
      </c>
      <c r="B59" s="503">
        <v>37</v>
      </c>
      <c r="C59" s="112">
        <v>0</v>
      </c>
      <c r="D59" s="112">
        <v>0</v>
      </c>
      <c r="E59" s="112">
        <v>0</v>
      </c>
    </row>
    <row r="60" spans="1:5" ht="12.75">
      <c r="A60" s="31" t="s">
        <v>725</v>
      </c>
      <c r="B60" s="506">
        <v>38</v>
      </c>
      <c r="C60" s="513">
        <v>5015</v>
      </c>
      <c r="D60" s="31">
        <v>0</v>
      </c>
      <c r="E60" s="31">
        <v>0</v>
      </c>
    </row>
    <row r="61" spans="1:5" ht="12.75">
      <c r="A61" s="31" t="s">
        <v>726</v>
      </c>
      <c r="B61" s="506">
        <v>39</v>
      </c>
      <c r="C61" s="31"/>
      <c r="D61" s="31"/>
      <c r="E61" s="31"/>
    </row>
    <row r="62" spans="1:5" ht="25.5">
      <c r="A62" s="84" t="s">
        <v>727</v>
      </c>
      <c r="B62" s="506">
        <v>40</v>
      </c>
      <c r="C62" s="31"/>
      <c r="D62" s="31"/>
      <c r="E62" s="31"/>
    </row>
    <row r="63" spans="1:5" ht="25.5">
      <c r="A63" s="84" t="s">
        <v>728</v>
      </c>
      <c r="B63" s="506">
        <v>41</v>
      </c>
      <c r="C63" s="31"/>
      <c r="D63" s="31"/>
      <c r="E63" s="31"/>
    </row>
    <row r="64" spans="1:5" ht="12.75">
      <c r="A64" s="31" t="s">
        <v>729</v>
      </c>
      <c r="B64" s="506">
        <v>42</v>
      </c>
      <c r="C64" s="31"/>
      <c r="D64" s="31"/>
      <c r="E64" s="31"/>
    </row>
    <row r="65" spans="1:5" ht="12.75">
      <c r="A65" s="31" t="s">
        <v>730</v>
      </c>
      <c r="B65" s="506">
        <v>43</v>
      </c>
      <c r="C65" s="31"/>
      <c r="D65" s="31"/>
      <c r="E65" s="31"/>
    </row>
    <row r="66" spans="1:5" ht="12.75">
      <c r="A66" s="31" t="s">
        <v>731</v>
      </c>
      <c r="B66" s="506">
        <v>44</v>
      </c>
      <c r="C66" s="31"/>
      <c r="D66" s="31"/>
      <c r="E66" s="31"/>
    </row>
    <row r="67" spans="1:5" ht="18.75" customHeight="1">
      <c r="A67" s="31" t="s">
        <v>732</v>
      </c>
      <c r="B67" s="506">
        <v>45</v>
      </c>
      <c r="C67" s="513">
        <v>9678</v>
      </c>
      <c r="D67" s="513">
        <v>26963</v>
      </c>
      <c r="E67" s="513">
        <v>26963</v>
      </c>
    </row>
    <row r="68" spans="1:5" ht="18" customHeight="1">
      <c r="A68" s="31" t="s">
        <v>733</v>
      </c>
      <c r="B68" s="506">
        <v>46</v>
      </c>
      <c r="C68" s="513">
        <v>10159</v>
      </c>
      <c r="D68" s="513">
        <v>10159</v>
      </c>
      <c r="E68" s="513">
        <v>10159</v>
      </c>
    </row>
    <row r="69" spans="1:5" ht="14.25" customHeight="1">
      <c r="A69" s="31" t="s">
        <v>734</v>
      </c>
      <c r="B69" s="506">
        <v>47</v>
      </c>
      <c r="C69" s="31"/>
      <c r="D69" s="31"/>
      <c r="E69" s="31"/>
    </row>
    <row r="70" spans="1:5" ht="15" customHeight="1">
      <c r="A70" s="31" t="s">
        <v>707</v>
      </c>
      <c r="B70" s="506">
        <v>48</v>
      </c>
      <c r="C70" s="31"/>
      <c r="D70" s="31"/>
      <c r="E70" s="31"/>
    </row>
    <row r="71" spans="1:5" ht="15.75" customHeight="1">
      <c r="A71" s="44" t="s">
        <v>735</v>
      </c>
      <c r="B71" s="514">
        <v>49</v>
      </c>
      <c r="C71" s="515">
        <v>24852</v>
      </c>
      <c r="D71" s="515">
        <v>37122</v>
      </c>
      <c r="E71" s="515">
        <v>37122</v>
      </c>
    </row>
    <row r="72" spans="1:5" ht="15" customHeight="1">
      <c r="A72" s="112" t="s">
        <v>736</v>
      </c>
      <c r="B72" s="503">
        <v>50</v>
      </c>
      <c r="C72" s="511">
        <v>549412</v>
      </c>
      <c r="D72" s="511">
        <v>521941</v>
      </c>
      <c r="E72" s="511">
        <v>495844</v>
      </c>
    </row>
    <row r="73" spans="1:5" ht="14.25" customHeight="1">
      <c r="A73" s="112" t="s">
        <v>737</v>
      </c>
      <c r="B73" s="503">
        <v>51</v>
      </c>
      <c r="C73" s="511">
        <v>549412</v>
      </c>
      <c r="D73" s="511">
        <v>521941</v>
      </c>
      <c r="E73" s="511">
        <v>495844</v>
      </c>
    </row>
  </sheetData>
  <mergeCells count="5">
    <mergeCell ref="A46:E46"/>
    <mergeCell ref="D2:E2"/>
    <mergeCell ref="A4:E4"/>
    <mergeCell ref="D9:E9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F5" sqref="F5"/>
    </sheetView>
  </sheetViews>
  <sheetFormatPr defaultColWidth="9.140625" defaultRowHeight="12.75"/>
  <cols>
    <col min="1" max="1" width="30.140625" style="0" customWidth="1"/>
    <col min="2" max="2" width="22.00390625" style="0" customWidth="1"/>
    <col min="3" max="3" width="19.28125" style="0" customWidth="1"/>
  </cols>
  <sheetData>
    <row r="2" ht="12.75">
      <c r="C2" t="s">
        <v>762</v>
      </c>
    </row>
    <row r="5" spans="1:3" ht="15.75">
      <c r="A5" s="417" t="s">
        <v>653</v>
      </c>
      <c r="B5" s="417"/>
      <c r="C5" s="417"/>
    </row>
    <row r="8" spans="1:3" ht="12.75">
      <c r="A8" s="112" t="s">
        <v>654</v>
      </c>
      <c r="B8" s="112"/>
      <c r="C8" s="112"/>
    </row>
    <row r="9" spans="1:3" ht="12.75">
      <c r="A9" s="44"/>
      <c r="B9" s="495"/>
      <c r="C9" s="495"/>
    </row>
    <row r="10" spans="1:3" ht="15">
      <c r="A10" s="496" t="s">
        <v>655</v>
      </c>
      <c r="B10" s="497" t="s">
        <v>656</v>
      </c>
      <c r="C10" s="497" t="s">
        <v>178</v>
      </c>
    </row>
    <row r="11" spans="1:3" ht="15" customHeight="1">
      <c r="A11" s="174" t="s">
        <v>657</v>
      </c>
      <c r="B11" s="498">
        <v>610000</v>
      </c>
      <c r="C11" s="498">
        <v>122000</v>
      </c>
    </row>
    <row r="12" spans="1:3" ht="15" customHeight="1">
      <c r="A12" s="174" t="s">
        <v>658</v>
      </c>
      <c r="B12" s="498">
        <v>500000</v>
      </c>
      <c r="C12" s="498">
        <v>100000</v>
      </c>
    </row>
    <row r="13" spans="1:3" ht="15" customHeight="1">
      <c r="A13" s="174" t="s">
        <v>659</v>
      </c>
      <c r="B13" s="498">
        <v>3500000</v>
      </c>
      <c r="C13" s="498">
        <v>700000</v>
      </c>
    </row>
    <row r="14" spans="1:3" ht="15" customHeight="1">
      <c r="A14" s="174" t="s">
        <v>660</v>
      </c>
      <c r="B14" s="498">
        <v>4805000</v>
      </c>
      <c r="C14" s="498">
        <v>961000</v>
      </c>
    </row>
    <row r="15" spans="1:3" ht="15" customHeight="1">
      <c r="A15" s="174" t="s">
        <v>661</v>
      </c>
      <c r="B15" s="498">
        <v>11303000</v>
      </c>
      <c r="C15" s="498">
        <v>2260600</v>
      </c>
    </row>
    <row r="16" spans="1:3" ht="15" customHeight="1">
      <c r="A16" s="174" t="s">
        <v>575</v>
      </c>
      <c r="B16" s="498">
        <v>4329000</v>
      </c>
      <c r="C16" s="498">
        <v>865800</v>
      </c>
    </row>
    <row r="17" spans="1:3" ht="15" customHeight="1">
      <c r="A17" s="174" t="s">
        <v>662</v>
      </c>
      <c r="B17" s="498">
        <v>300000</v>
      </c>
      <c r="C17" s="498">
        <v>60000</v>
      </c>
    </row>
    <row r="18" spans="1:3" ht="15" customHeight="1">
      <c r="A18" s="174" t="s">
        <v>663</v>
      </c>
      <c r="B18" s="498">
        <v>7630400</v>
      </c>
      <c r="C18" s="498">
        <v>1526080</v>
      </c>
    </row>
    <row r="19" spans="1:3" ht="15" customHeight="1">
      <c r="A19" s="174" t="s">
        <v>664</v>
      </c>
      <c r="B19" s="498">
        <v>398000</v>
      </c>
      <c r="C19" s="498">
        <v>79600</v>
      </c>
    </row>
    <row r="20" spans="1:3" ht="15" customHeight="1">
      <c r="A20" s="174" t="s">
        <v>665</v>
      </c>
      <c r="B20" s="498">
        <v>365000</v>
      </c>
      <c r="C20" s="498">
        <v>73000</v>
      </c>
    </row>
    <row r="21" spans="1:3" ht="15" customHeight="1">
      <c r="A21" s="174" t="s">
        <v>666</v>
      </c>
      <c r="B21" s="498">
        <v>4370190</v>
      </c>
      <c r="C21" s="498">
        <v>874038</v>
      </c>
    </row>
    <row r="22" spans="1:3" ht="15" customHeight="1">
      <c r="A22" s="174" t="s">
        <v>667</v>
      </c>
      <c r="B22" s="498">
        <v>2500000</v>
      </c>
      <c r="C22" s="498">
        <v>500000</v>
      </c>
    </row>
    <row r="23" spans="1:3" ht="15" customHeight="1">
      <c r="A23" s="38" t="s">
        <v>6</v>
      </c>
      <c r="B23" s="499">
        <v>40610590</v>
      </c>
      <c r="C23" s="499">
        <v>8122118</v>
      </c>
    </row>
    <row r="24" spans="1:3" ht="15" customHeight="1">
      <c r="A24" s="31"/>
      <c r="B24" s="31"/>
      <c r="C24" s="31"/>
    </row>
    <row r="25" spans="1:3" ht="15" customHeight="1">
      <c r="A25" s="31"/>
      <c r="B25" s="31"/>
      <c r="C25" s="31"/>
    </row>
    <row r="26" spans="1:3" ht="15" customHeight="1">
      <c r="A26" s="38" t="s">
        <v>668</v>
      </c>
      <c r="B26" s="74"/>
      <c r="C26" s="74"/>
    </row>
    <row r="27" spans="1:3" ht="15" customHeight="1">
      <c r="A27" s="74"/>
      <c r="B27" s="74"/>
      <c r="C27" s="74"/>
    </row>
    <row r="28" spans="1:3" ht="15" customHeight="1">
      <c r="A28" s="496" t="s">
        <v>669</v>
      </c>
      <c r="B28" s="497" t="s">
        <v>670</v>
      </c>
      <c r="C28" s="497" t="s">
        <v>178</v>
      </c>
    </row>
    <row r="29" spans="1:3" ht="15" customHeight="1">
      <c r="A29" s="74" t="s">
        <v>186</v>
      </c>
      <c r="B29" s="500">
        <v>2100000</v>
      </c>
      <c r="C29" s="500">
        <v>420000</v>
      </c>
    </row>
    <row r="30" spans="1:3" ht="15" customHeight="1">
      <c r="A30" s="74" t="s">
        <v>671</v>
      </c>
      <c r="B30" s="500">
        <v>4805000</v>
      </c>
      <c r="C30" s="500">
        <v>961000</v>
      </c>
    </row>
    <row r="31" spans="1:3" ht="15" customHeight="1">
      <c r="A31" s="74" t="s">
        <v>661</v>
      </c>
      <c r="B31" s="500">
        <v>11303000</v>
      </c>
      <c r="C31" s="500">
        <v>2260600</v>
      </c>
    </row>
    <row r="32" spans="1:3" ht="15" customHeight="1">
      <c r="A32" s="74" t="s">
        <v>575</v>
      </c>
      <c r="B32" s="500">
        <v>4329000</v>
      </c>
      <c r="C32" s="500">
        <v>865800</v>
      </c>
    </row>
    <row r="33" spans="1:3" ht="15" customHeight="1">
      <c r="A33" s="74" t="s">
        <v>672</v>
      </c>
      <c r="B33" s="500">
        <v>12059440</v>
      </c>
      <c r="C33" s="500">
        <v>2411888</v>
      </c>
    </row>
    <row r="34" spans="1:3" ht="15">
      <c r="A34" s="74" t="s">
        <v>208</v>
      </c>
      <c r="B34" s="500">
        <v>100000</v>
      </c>
      <c r="C34" s="500">
        <v>20000</v>
      </c>
    </row>
    <row r="35" spans="1:3" ht="15.75">
      <c r="A35" s="38" t="s">
        <v>6</v>
      </c>
      <c r="B35" s="499">
        <v>34696440</v>
      </c>
      <c r="C35" s="499">
        <v>6939288</v>
      </c>
    </row>
    <row r="36" spans="1:3" ht="15">
      <c r="A36" s="74"/>
      <c r="B36" s="500"/>
      <c r="C36" s="500"/>
    </row>
    <row r="37" spans="1:3" ht="15">
      <c r="A37" s="74" t="s">
        <v>673</v>
      </c>
      <c r="B37" s="500">
        <v>3218928</v>
      </c>
      <c r="C37" s="500">
        <v>804732</v>
      </c>
    </row>
    <row r="38" spans="1:3" ht="15.75">
      <c r="A38" s="38" t="s">
        <v>674</v>
      </c>
      <c r="B38" s="499">
        <v>37915368</v>
      </c>
      <c r="C38" s="499">
        <v>7744020</v>
      </c>
    </row>
    <row r="39" spans="1:3" ht="15">
      <c r="A39" s="74"/>
      <c r="B39" s="500"/>
      <c r="C39" s="500"/>
    </row>
    <row r="40" spans="1:3" ht="15.75">
      <c r="A40" s="38" t="s">
        <v>675</v>
      </c>
      <c r="B40" s="499"/>
      <c r="C40" s="499">
        <v>378098</v>
      </c>
    </row>
    <row r="41" spans="1:3" ht="12.75">
      <c r="A41" s="31"/>
      <c r="B41" s="31"/>
      <c r="C41" s="31"/>
    </row>
  </sheetData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19" sqref="B19"/>
    </sheetView>
  </sheetViews>
  <sheetFormatPr defaultColWidth="9.140625" defaultRowHeight="12.75"/>
  <cols>
    <col min="1" max="1" width="53.140625" style="0" customWidth="1"/>
    <col min="2" max="2" width="33.57421875" style="0" customWidth="1"/>
  </cols>
  <sheetData>
    <row r="1" ht="12.75">
      <c r="B1" s="30" t="s">
        <v>384</v>
      </c>
    </row>
    <row r="2" spans="1:2" ht="18">
      <c r="A2" s="385" t="s">
        <v>31</v>
      </c>
      <c r="B2" s="385"/>
    </row>
    <row r="3" spans="1:2" ht="18">
      <c r="A3" s="385" t="s">
        <v>472</v>
      </c>
      <c r="B3" s="385"/>
    </row>
    <row r="7" spans="1:2" ht="18.75" thickBot="1">
      <c r="A7" s="3" t="s">
        <v>32</v>
      </c>
      <c r="B7" s="6"/>
    </row>
    <row r="8" spans="1:2" ht="18.75" thickBot="1">
      <c r="A8" s="19" t="s">
        <v>33</v>
      </c>
      <c r="B8" s="24"/>
    </row>
    <row r="9" spans="1:2" ht="18.75" thickBot="1">
      <c r="A9" s="19" t="s">
        <v>378</v>
      </c>
      <c r="B9" s="24"/>
    </row>
    <row r="10" spans="1:2" ht="18.75" thickBot="1">
      <c r="A10" s="20" t="s">
        <v>30</v>
      </c>
      <c r="B10" s="24"/>
    </row>
    <row r="11" spans="1:2" ht="44.25">
      <c r="A11" s="5"/>
      <c r="B11" s="25"/>
    </row>
    <row r="12" spans="1:2" ht="18.75" thickBot="1">
      <c r="A12" s="3" t="s">
        <v>34</v>
      </c>
      <c r="B12" s="26"/>
    </row>
    <row r="13" spans="1:2" ht="18">
      <c r="A13" s="22" t="s">
        <v>35</v>
      </c>
      <c r="B13" s="27"/>
    </row>
    <row r="14" spans="1:2" ht="18">
      <c r="A14" s="23" t="s">
        <v>377</v>
      </c>
      <c r="B14" s="28"/>
    </row>
    <row r="15" spans="1:2" ht="18.75" thickBot="1">
      <c r="A15" s="21" t="s">
        <v>30</v>
      </c>
      <c r="B15" s="29"/>
    </row>
    <row r="25" ht="12.75">
      <c r="B25" s="4" t="s">
        <v>426</v>
      </c>
    </row>
    <row r="26" ht="12.75">
      <c r="B26" s="7" t="s">
        <v>36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M20" sqref="M20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9.57421875" style="0" customWidth="1"/>
    <col min="4" max="4" width="12.7109375" style="0" customWidth="1"/>
    <col min="5" max="5" width="12.8515625" style="0" customWidth="1"/>
    <col min="6" max="6" width="12.00390625" style="0" customWidth="1"/>
    <col min="7" max="7" width="27.57421875" style="0" hidden="1" customWidth="1"/>
    <col min="8" max="8" width="13.28125" style="0" customWidth="1"/>
    <col min="9" max="9" width="0.2890625" style="0" hidden="1" customWidth="1"/>
    <col min="10" max="10" width="13.00390625" style="0" customWidth="1"/>
  </cols>
  <sheetData>
    <row r="1" spans="1:9" ht="12.75">
      <c r="A1" s="403" t="s">
        <v>77</v>
      </c>
      <c r="B1" s="403"/>
      <c r="C1" s="403"/>
      <c r="D1" s="403"/>
      <c r="E1" s="403"/>
      <c r="F1" s="403"/>
      <c r="G1" s="403"/>
      <c r="H1" s="403"/>
      <c r="I1" s="403"/>
    </row>
    <row r="3" spans="1:9" ht="18">
      <c r="A3" s="385" t="s">
        <v>117</v>
      </c>
      <c r="B3" s="386"/>
      <c r="C3" s="386"/>
      <c r="D3" s="386"/>
      <c r="E3" s="386"/>
      <c r="F3" s="386"/>
      <c r="G3" s="386"/>
      <c r="H3" s="386"/>
      <c r="I3" s="386"/>
    </row>
    <row r="4" spans="1:9" ht="18">
      <c r="A4" s="404" t="s">
        <v>476</v>
      </c>
      <c r="B4" s="405"/>
      <c r="C4" s="405"/>
      <c r="D4" s="405"/>
      <c r="E4" s="405"/>
      <c r="F4" s="405"/>
      <c r="G4" s="405"/>
      <c r="H4" s="405"/>
      <c r="I4" s="405"/>
    </row>
    <row r="6" ht="13.5" thickBot="1"/>
    <row r="7" spans="1:9" ht="13.5" thickBot="1">
      <c r="A7" s="406" t="s">
        <v>118</v>
      </c>
      <c r="B7" s="408" t="s">
        <v>119</v>
      </c>
      <c r="C7" s="410" t="s">
        <v>120</v>
      </c>
      <c r="D7" s="410" t="s">
        <v>121</v>
      </c>
      <c r="E7" s="108" t="s">
        <v>122</v>
      </c>
      <c r="F7" s="277" t="s">
        <v>124</v>
      </c>
      <c r="G7" s="278"/>
      <c r="H7" s="279"/>
      <c r="I7" s="109"/>
    </row>
    <row r="8" spans="1:9" ht="46.5" customHeight="1" thickBot="1">
      <c r="A8" s="407"/>
      <c r="B8" s="409"/>
      <c r="C8" s="411"/>
      <c r="D8" s="411"/>
      <c r="E8" s="283" t="s">
        <v>470</v>
      </c>
      <c r="F8" s="282" t="s">
        <v>467</v>
      </c>
      <c r="G8" s="280"/>
      <c r="H8" s="281">
        <v>1</v>
      </c>
      <c r="I8" s="79"/>
    </row>
    <row r="9" spans="1:8" ht="12.75">
      <c r="A9" s="377" t="s">
        <v>465</v>
      </c>
      <c r="B9" s="379">
        <v>29</v>
      </c>
      <c r="C9" s="412">
        <v>28500</v>
      </c>
      <c r="D9" s="376">
        <v>9918000</v>
      </c>
      <c r="E9" s="412">
        <v>7934400</v>
      </c>
      <c r="F9" s="412">
        <v>1983600</v>
      </c>
      <c r="G9" s="253"/>
      <c r="H9" s="382"/>
    </row>
    <row r="10" spans="1:8" ht="12.75">
      <c r="A10" s="378"/>
      <c r="B10" s="380"/>
      <c r="C10" s="381"/>
      <c r="D10" s="381"/>
      <c r="E10" s="381"/>
      <c r="F10" s="381"/>
      <c r="G10" s="254"/>
      <c r="H10" s="383"/>
    </row>
    <row r="11" spans="1:8" ht="12.75">
      <c r="A11" s="31" t="s">
        <v>466</v>
      </c>
      <c r="B11" s="228">
        <v>8</v>
      </c>
      <c r="C11" s="85">
        <v>25650</v>
      </c>
      <c r="D11" s="85">
        <v>2462400</v>
      </c>
      <c r="E11" s="85">
        <v>2216160</v>
      </c>
      <c r="F11" s="85">
        <v>246240</v>
      </c>
      <c r="G11" s="85"/>
      <c r="H11" s="85"/>
    </row>
    <row r="12" spans="1:8" ht="12.75">
      <c r="A12" s="31" t="s">
        <v>360</v>
      </c>
      <c r="B12" s="228">
        <v>5</v>
      </c>
      <c r="C12" s="85">
        <v>25650</v>
      </c>
      <c r="D12" s="85">
        <v>1539000</v>
      </c>
      <c r="E12" s="85">
        <v>1385100</v>
      </c>
      <c r="F12" s="85">
        <v>153900</v>
      </c>
      <c r="G12" s="85"/>
      <c r="H12" s="85"/>
    </row>
    <row r="13" spans="1:8" ht="12.75">
      <c r="A13" s="31" t="s">
        <v>408</v>
      </c>
      <c r="B13" s="228"/>
      <c r="C13" s="85"/>
      <c r="D13" s="85"/>
      <c r="E13" s="85"/>
      <c r="F13" s="85"/>
      <c r="G13" s="85"/>
      <c r="H13" s="85"/>
    </row>
    <row r="14" spans="1:8" ht="12.75">
      <c r="A14" s="84" t="s">
        <v>633</v>
      </c>
      <c r="B14" s="228">
        <v>3</v>
      </c>
      <c r="C14" s="85">
        <v>22800</v>
      </c>
      <c r="D14" s="85">
        <v>820800</v>
      </c>
      <c r="E14" s="85"/>
      <c r="F14" s="85"/>
      <c r="G14" s="85"/>
      <c r="H14" s="85">
        <v>820800</v>
      </c>
    </row>
    <row r="15" spans="1:11" ht="27.75" customHeight="1">
      <c r="A15" s="84" t="s">
        <v>634</v>
      </c>
      <c r="B15" s="228"/>
      <c r="C15" s="231">
        <v>5472</v>
      </c>
      <c r="D15" s="231">
        <v>196992</v>
      </c>
      <c r="E15" s="231"/>
      <c r="F15" s="231"/>
      <c r="G15" s="85"/>
      <c r="H15" s="231">
        <v>196992</v>
      </c>
      <c r="K15" s="275"/>
    </row>
    <row r="16" spans="1:8" ht="12.75">
      <c r="A16" s="31" t="s">
        <v>439</v>
      </c>
      <c r="B16" s="228">
        <v>1</v>
      </c>
      <c r="C16" s="85">
        <v>28500</v>
      </c>
      <c r="D16" s="85">
        <v>342000</v>
      </c>
      <c r="E16" s="85">
        <v>256500</v>
      </c>
      <c r="F16" s="85">
        <v>85500</v>
      </c>
      <c r="G16" s="85"/>
      <c r="H16" s="85"/>
    </row>
    <row r="17" spans="1:8" ht="12.75">
      <c r="A17" s="200" t="s">
        <v>418</v>
      </c>
      <c r="B17" s="229"/>
      <c r="C17" s="201">
        <v>6840</v>
      </c>
      <c r="D17" s="201">
        <v>82080</v>
      </c>
      <c r="E17" s="201">
        <v>61560</v>
      </c>
      <c r="F17" s="201">
        <v>20520</v>
      </c>
      <c r="H17" s="201"/>
    </row>
    <row r="18" spans="1:8" ht="12.75">
      <c r="A18" s="31" t="s">
        <v>123</v>
      </c>
      <c r="B18" s="228">
        <v>4</v>
      </c>
      <c r="C18" s="85">
        <v>37050</v>
      </c>
      <c r="D18" s="85">
        <v>2667600</v>
      </c>
      <c r="E18" s="85">
        <v>2000700</v>
      </c>
      <c r="F18" s="85">
        <v>666900</v>
      </c>
      <c r="G18" s="85"/>
      <c r="H18" s="85"/>
    </row>
    <row r="19" spans="1:8" ht="12.75">
      <c r="A19" s="31" t="s">
        <v>419</v>
      </c>
      <c r="B19" s="228"/>
      <c r="C19" s="85">
        <v>8892</v>
      </c>
      <c r="D19" s="85">
        <v>640224</v>
      </c>
      <c r="E19" s="85">
        <v>480168</v>
      </c>
      <c r="F19" s="85">
        <v>160056</v>
      </c>
      <c r="G19" s="85"/>
      <c r="H19" s="85"/>
    </row>
    <row r="20" spans="1:8" ht="12.75">
      <c r="A20" s="31" t="s">
        <v>337</v>
      </c>
      <c r="B20" s="228"/>
      <c r="C20" s="85"/>
      <c r="D20" s="85"/>
      <c r="E20" s="85"/>
      <c r="F20" s="85"/>
      <c r="G20" s="85"/>
      <c r="H20" s="85"/>
    </row>
    <row r="21" spans="1:8" ht="12.75">
      <c r="A21" s="31" t="s">
        <v>338</v>
      </c>
      <c r="B21" s="228">
        <v>6</v>
      </c>
      <c r="C21" s="85">
        <v>30400</v>
      </c>
      <c r="D21" s="85">
        <v>2188800</v>
      </c>
      <c r="E21" s="85">
        <v>2188800</v>
      </c>
      <c r="F21" s="85"/>
      <c r="G21" s="85"/>
      <c r="H21" s="85"/>
    </row>
    <row r="22" spans="1:8" ht="12.75">
      <c r="A22" s="31" t="s">
        <v>339</v>
      </c>
      <c r="B22" s="228"/>
      <c r="C22" s="85"/>
      <c r="D22" s="85"/>
      <c r="E22" s="85"/>
      <c r="F22" s="85"/>
      <c r="G22" s="85"/>
      <c r="H22" s="85"/>
    </row>
    <row r="23" spans="1:8" ht="12.75">
      <c r="A23" s="202" t="s">
        <v>487</v>
      </c>
      <c r="B23" s="230">
        <v>1</v>
      </c>
      <c r="C23" s="203">
        <v>6270</v>
      </c>
      <c r="D23" s="203">
        <v>75240</v>
      </c>
      <c r="E23" s="203">
        <v>75240</v>
      </c>
      <c r="F23" s="203"/>
      <c r="G23" s="203"/>
      <c r="H23" s="85"/>
    </row>
    <row r="24" spans="1:8" ht="12.75">
      <c r="A24" s="31" t="s">
        <v>409</v>
      </c>
      <c r="B24" s="228">
        <v>200</v>
      </c>
      <c r="C24" s="85"/>
      <c r="D24" s="85">
        <v>14787240</v>
      </c>
      <c r="E24" s="85">
        <v>13308516</v>
      </c>
      <c r="F24" s="85">
        <v>1478724</v>
      </c>
      <c r="G24" s="85"/>
      <c r="H24" s="85"/>
    </row>
    <row r="25" spans="1:8" ht="12.75">
      <c r="A25" s="105"/>
      <c r="B25" s="218"/>
      <c r="C25" s="107"/>
      <c r="D25" s="107"/>
      <c r="E25" s="107"/>
      <c r="F25" s="107"/>
      <c r="G25" s="107"/>
      <c r="H25" s="107"/>
    </row>
    <row r="26" spans="1:8" ht="12.75">
      <c r="A26" s="116" t="s">
        <v>361</v>
      </c>
      <c r="B26" s="210"/>
      <c r="C26" s="179"/>
      <c r="D26" s="179"/>
      <c r="E26" s="179"/>
      <c r="F26" s="179"/>
      <c r="G26" s="179"/>
      <c r="H26" s="179"/>
    </row>
    <row r="27" spans="1:8" ht="12.75">
      <c r="A27" s="31" t="s">
        <v>420</v>
      </c>
      <c r="B27" s="228">
        <v>70</v>
      </c>
      <c r="C27" s="85">
        <v>68800</v>
      </c>
      <c r="D27" s="85">
        <v>4816000</v>
      </c>
      <c r="E27" s="85">
        <v>4816000</v>
      </c>
      <c r="F27" s="85"/>
      <c r="G27" s="85"/>
      <c r="H27" s="85"/>
    </row>
    <row r="28" spans="1:8" ht="12.75">
      <c r="A28" s="31" t="s">
        <v>421</v>
      </c>
      <c r="B28" s="228">
        <v>130</v>
      </c>
      <c r="C28" s="85">
        <v>68800</v>
      </c>
      <c r="D28" s="85">
        <v>8944000</v>
      </c>
      <c r="E28" s="85">
        <v>8944000</v>
      </c>
      <c r="F28" s="85"/>
      <c r="G28" s="85"/>
      <c r="H28" s="85"/>
    </row>
    <row r="29" spans="1:8" ht="24.75" customHeight="1" thickBot="1">
      <c r="A29" s="215" t="s">
        <v>6</v>
      </c>
      <c r="B29" s="216"/>
      <c r="C29" s="217"/>
      <c r="D29" s="217">
        <v>49480376</v>
      </c>
      <c r="E29" s="217">
        <f>SUM(E9:E28)</f>
        <v>43667144</v>
      </c>
      <c r="F29" s="217">
        <f>SUM(F9:F28)</f>
        <v>4795440</v>
      </c>
      <c r="G29" s="217">
        <f>SUM(G9:G28)</f>
        <v>0</v>
      </c>
      <c r="H29" s="217">
        <v>1017792</v>
      </c>
    </row>
    <row r="32" s="384" customFormat="1" ht="15.75">
      <c r="A32" s="402" t="s">
        <v>125</v>
      </c>
    </row>
    <row r="33" spans="1:8" ht="18" customHeight="1">
      <c r="A33" s="31" t="s">
        <v>126</v>
      </c>
      <c r="B33" s="228">
        <v>14</v>
      </c>
      <c r="C33" s="85">
        <v>4000</v>
      </c>
      <c r="D33" s="85">
        <v>560000</v>
      </c>
      <c r="E33" s="85"/>
      <c r="F33" s="221"/>
      <c r="G33" s="221"/>
      <c r="H33" s="221">
        <v>560000</v>
      </c>
    </row>
    <row r="34" spans="1:8" ht="18" customHeight="1" hidden="1">
      <c r="A34" s="31"/>
      <c r="B34" s="31"/>
      <c r="C34" s="85"/>
      <c r="D34" s="85"/>
      <c r="E34" s="85"/>
      <c r="F34" s="413"/>
      <c r="G34" s="413"/>
      <c r="H34" s="413"/>
    </row>
    <row r="35" spans="1:8" ht="18" customHeight="1">
      <c r="A35" s="96" t="s">
        <v>127</v>
      </c>
      <c r="B35" s="361"/>
      <c r="C35" s="361"/>
      <c r="D35" s="361"/>
      <c r="E35" s="361"/>
      <c r="F35" s="361"/>
      <c r="G35" s="361"/>
      <c r="H35" s="361"/>
    </row>
    <row r="36" spans="1:8" ht="18" customHeight="1">
      <c r="A36" s="31" t="s">
        <v>128</v>
      </c>
      <c r="B36" s="228"/>
      <c r="C36" s="85"/>
      <c r="D36" s="85">
        <v>400000</v>
      </c>
      <c r="E36" s="85"/>
      <c r="F36" s="221"/>
      <c r="G36" s="221"/>
      <c r="H36" s="221">
        <v>400000</v>
      </c>
    </row>
    <row r="37" spans="1:8" ht="18" customHeight="1">
      <c r="A37" s="31" t="s">
        <v>129</v>
      </c>
      <c r="B37" s="228">
        <v>10</v>
      </c>
      <c r="C37" s="85">
        <v>100000</v>
      </c>
      <c r="D37" s="85">
        <v>500000</v>
      </c>
      <c r="E37" s="85"/>
      <c r="F37" s="221"/>
      <c r="G37" s="221"/>
      <c r="H37" s="221">
        <v>500000</v>
      </c>
    </row>
    <row r="38" spans="1:8" ht="18" customHeight="1">
      <c r="A38" s="31" t="s">
        <v>412</v>
      </c>
      <c r="B38" s="228">
        <v>10</v>
      </c>
      <c r="C38" s="85">
        <v>27450</v>
      </c>
      <c r="D38" s="85">
        <v>274500</v>
      </c>
      <c r="E38" s="85"/>
      <c r="F38" s="221"/>
      <c r="G38" s="221"/>
      <c r="H38" s="221">
        <v>274500</v>
      </c>
    </row>
    <row r="39" spans="1:8" ht="19.5" customHeight="1">
      <c r="A39" s="50" t="s">
        <v>30</v>
      </c>
      <c r="B39" s="50"/>
      <c r="C39" s="86"/>
      <c r="D39" s="86">
        <f>SUM(D33:D38)</f>
        <v>1734500</v>
      </c>
      <c r="E39" s="86"/>
      <c r="F39" s="360"/>
      <c r="G39" s="360"/>
      <c r="H39" s="360">
        <f>SUM(F33:H38)</f>
        <v>1734500</v>
      </c>
    </row>
    <row r="42" spans="1:8" ht="13.5" thickBot="1">
      <c r="A42" s="384"/>
      <c r="B42" s="384"/>
      <c r="C42" s="384"/>
      <c r="F42" s="384"/>
      <c r="G42" s="384"/>
      <c r="H42" s="384"/>
    </row>
    <row r="43" spans="1:8" ht="19.5" customHeight="1" thickBot="1">
      <c r="A43" s="414" t="s">
        <v>18</v>
      </c>
      <c r="B43" s="415"/>
      <c r="C43" s="363"/>
      <c r="D43" s="364">
        <f>D29+D39</f>
        <v>51214876</v>
      </c>
      <c r="E43" s="255">
        <f>SUM(E29+E39)</f>
        <v>43667144</v>
      </c>
      <c r="F43" s="258">
        <v>4795440</v>
      </c>
      <c r="G43" s="257"/>
      <c r="H43" s="256">
        <f>H29+H39</f>
        <v>2752292</v>
      </c>
    </row>
  </sheetData>
  <mergeCells count="19">
    <mergeCell ref="F34:H34"/>
    <mergeCell ref="A43:B43"/>
    <mergeCell ref="A42:C42"/>
    <mergeCell ref="F42:H42"/>
    <mergeCell ref="E9:E10"/>
    <mergeCell ref="F9:F10"/>
    <mergeCell ref="H9:H10"/>
    <mergeCell ref="A32:IV32"/>
    <mergeCell ref="A9:A10"/>
    <mergeCell ref="B9:B10"/>
    <mergeCell ref="C9:C10"/>
    <mergeCell ref="D9:D10"/>
    <mergeCell ref="A1:I1"/>
    <mergeCell ref="A3:I3"/>
    <mergeCell ref="A4:I4"/>
    <mergeCell ref="A7:A8"/>
    <mergeCell ref="B7:B8"/>
    <mergeCell ref="C7:C8"/>
    <mergeCell ref="D7:D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45">
      <selection activeCell="L87" sqref="L87"/>
    </sheetView>
  </sheetViews>
  <sheetFormatPr defaultColWidth="9.140625" defaultRowHeight="12.75"/>
  <cols>
    <col min="1" max="1" width="45.57421875" style="1" customWidth="1"/>
    <col min="2" max="2" width="16.28125" style="1" customWidth="1"/>
    <col min="3" max="3" width="18.140625" style="1" customWidth="1"/>
    <col min="4" max="4" width="11.7109375" style="0" hidden="1" customWidth="1"/>
    <col min="5" max="5" width="2.00390625" style="0" hidden="1" customWidth="1"/>
    <col min="6" max="11" width="9.140625" style="0" hidden="1" customWidth="1"/>
  </cols>
  <sheetData>
    <row r="1" spans="1:11" ht="15">
      <c r="A1" s="416" t="s">
        <v>335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3" spans="1:11" ht="1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18">
      <c r="A4" s="385" t="s">
        <v>486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6" spans="1:3" ht="15.75">
      <c r="A6" s="417" t="s">
        <v>1</v>
      </c>
      <c r="B6" s="386"/>
      <c r="C6" s="386"/>
    </row>
    <row r="7" ht="15.75" thickBot="1"/>
    <row r="8" spans="1:3" ht="15">
      <c r="A8" s="13"/>
      <c r="B8" s="10"/>
      <c r="C8" s="14"/>
    </row>
    <row r="9" spans="1:3" ht="15.75">
      <c r="A9" s="15" t="s">
        <v>2</v>
      </c>
      <c r="B9" s="8"/>
      <c r="C9" s="16"/>
    </row>
    <row r="10" spans="1:3" ht="15">
      <c r="A10" s="267" t="s">
        <v>508</v>
      </c>
      <c r="B10" s="71">
        <v>28311549</v>
      </c>
      <c r="C10" s="16"/>
    </row>
    <row r="11" spans="1:3" ht="15" hidden="1">
      <c r="A11" s="268" t="s">
        <v>82</v>
      </c>
      <c r="B11" s="71"/>
      <c r="C11" s="81"/>
    </row>
    <row r="12" spans="1:3" ht="15" hidden="1">
      <c r="A12" s="268" t="s">
        <v>3</v>
      </c>
      <c r="B12" s="71"/>
      <c r="C12" s="81"/>
    </row>
    <row r="13" spans="1:3" ht="15">
      <c r="A13" s="268" t="s">
        <v>457</v>
      </c>
      <c r="B13" s="71">
        <v>718896</v>
      </c>
      <c r="C13" s="81"/>
    </row>
    <row r="14" spans="1:3" ht="15">
      <c r="A14" s="268" t="s">
        <v>458</v>
      </c>
      <c r="B14" s="71">
        <v>1058092</v>
      </c>
      <c r="C14" s="81"/>
    </row>
    <row r="15" spans="1:3" ht="15">
      <c r="A15" s="268" t="s">
        <v>3</v>
      </c>
      <c r="B15" s="71">
        <v>2042100</v>
      </c>
      <c r="C15" s="81"/>
    </row>
    <row r="16" spans="1:3" ht="15">
      <c r="A16" s="268" t="s">
        <v>516</v>
      </c>
      <c r="B16" s="71"/>
      <c r="C16" s="81"/>
    </row>
    <row r="17" spans="1:3" ht="15">
      <c r="A17" s="266" t="s">
        <v>509</v>
      </c>
      <c r="B17" s="291">
        <v>1159200</v>
      </c>
      <c r="C17" s="81"/>
    </row>
    <row r="18" spans="1:3" ht="15">
      <c r="A18" s="266" t="s">
        <v>510</v>
      </c>
      <c r="B18" s="291">
        <v>222720</v>
      </c>
      <c r="C18" s="81"/>
    </row>
    <row r="19" spans="1:3" ht="15">
      <c r="A19" s="268" t="s">
        <v>511</v>
      </c>
      <c r="B19" s="71">
        <v>2125750</v>
      </c>
      <c r="C19" s="81"/>
    </row>
    <row r="20" spans="1:3" ht="15">
      <c r="A20" s="268" t="s">
        <v>541</v>
      </c>
      <c r="B20" s="71">
        <v>30000</v>
      </c>
      <c r="C20" s="81"/>
    </row>
    <row r="21" spans="1:3" ht="15">
      <c r="A21" s="268" t="s">
        <v>512</v>
      </c>
      <c r="B21" s="71">
        <v>83250</v>
      </c>
      <c r="C21" s="81"/>
    </row>
    <row r="22" spans="1:3" ht="15">
      <c r="A22" s="268" t="s">
        <v>5</v>
      </c>
      <c r="B22" s="71">
        <v>100000</v>
      </c>
      <c r="C22" s="81"/>
    </row>
    <row r="23" spans="1:3" ht="15">
      <c r="A23" s="268" t="s">
        <v>513</v>
      </c>
      <c r="B23" s="71">
        <v>529000</v>
      </c>
      <c r="C23" s="81"/>
    </row>
    <row r="24" spans="1:3" ht="15">
      <c r="A24" s="268" t="s">
        <v>362</v>
      </c>
      <c r="B24" s="71">
        <v>1070451</v>
      </c>
      <c r="C24" s="81"/>
    </row>
    <row r="25" spans="1:3" ht="15" hidden="1">
      <c r="A25" s="268"/>
      <c r="B25" s="71"/>
      <c r="C25" s="81"/>
    </row>
    <row r="26" spans="1:3" ht="16.5" thickBot="1">
      <c r="A26" s="269" t="s">
        <v>6</v>
      </c>
      <c r="B26" s="72"/>
      <c r="C26" s="270">
        <f>SUM(B10:B24)</f>
        <v>37451008</v>
      </c>
    </row>
    <row r="27" spans="1:3" ht="15">
      <c r="A27" s="8"/>
      <c r="B27" s="71"/>
      <c r="C27" s="71"/>
    </row>
    <row r="28" spans="1:3" ht="15.75">
      <c r="A28" s="11" t="s">
        <v>7</v>
      </c>
      <c r="B28" s="71"/>
      <c r="C28" s="71"/>
    </row>
    <row r="29" spans="1:3" ht="15">
      <c r="A29" s="8"/>
      <c r="B29" s="71"/>
      <c r="C29" s="71"/>
    </row>
    <row r="30" spans="1:3" ht="15">
      <c r="A30" s="8" t="s">
        <v>514</v>
      </c>
      <c r="B30" s="71">
        <v>9634124</v>
      </c>
      <c r="C30" s="71"/>
    </row>
    <row r="31" spans="1:3" ht="15">
      <c r="A31" s="8" t="s">
        <v>517</v>
      </c>
      <c r="B31" s="71">
        <v>500000</v>
      </c>
      <c r="C31" s="71"/>
    </row>
    <row r="32" spans="1:3" ht="15">
      <c r="A32" s="271" t="s">
        <v>6</v>
      </c>
      <c r="B32" s="272"/>
      <c r="C32" s="273">
        <f>SUM(B30:B31)</f>
        <v>10134124</v>
      </c>
    </row>
    <row r="33" spans="1:3" ht="16.5" thickBot="1">
      <c r="A33" s="354" t="s">
        <v>6</v>
      </c>
      <c r="C33" s="82">
        <f>C26+C32</f>
        <v>47585132</v>
      </c>
    </row>
    <row r="34" spans="1:3" ht="15">
      <c r="A34" s="10"/>
      <c r="B34" s="13"/>
      <c r="C34" s="10"/>
    </row>
    <row r="35" spans="1:3" ht="15.75">
      <c r="A35" s="11" t="s">
        <v>8</v>
      </c>
      <c r="B35" s="268"/>
      <c r="C35" s="8"/>
    </row>
    <row r="36" spans="1:3" ht="15">
      <c r="A36" s="8" t="s">
        <v>78</v>
      </c>
      <c r="B36" s="355">
        <v>752000</v>
      </c>
      <c r="C36" s="71"/>
    </row>
    <row r="37" spans="1:3" ht="15">
      <c r="A37" s="8" t="s">
        <v>9</v>
      </c>
      <c r="B37" s="355">
        <v>85000</v>
      </c>
      <c r="C37" s="71"/>
    </row>
    <row r="38" spans="1:3" ht="15">
      <c r="A38" s="8" t="s">
        <v>11</v>
      </c>
      <c r="B38" s="355">
        <v>118000</v>
      </c>
      <c r="C38" s="71"/>
    </row>
    <row r="39" spans="1:3" ht="15">
      <c r="A39" s="8" t="s">
        <v>12</v>
      </c>
      <c r="B39" s="355">
        <v>175000</v>
      </c>
      <c r="C39" s="71"/>
    </row>
    <row r="40" spans="1:3" ht="15">
      <c r="A40" s="8" t="s">
        <v>530</v>
      </c>
      <c r="B40" s="355">
        <v>1790000</v>
      </c>
      <c r="C40" s="71"/>
    </row>
    <row r="41" spans="1:3" ht="15">
      <c r="A41" s="12" t="s">
        <v>400</v>
      </c>
      <c r="B41" s="355">
        <v>1972000</v>
      </c>
      <c r="C41" s="71"/>
    </row>
    <row r="42" spans="1:3" ht="15">
      <c r="A42" s="8" t="s">
        <v>79</v>
      </c>
      <c r="B42" s="355">
        <v>779000</v>
      </c>
      <c r="C42" s="71"/>
    </row>
    <row r="43" spans="1:3" ht="15">
      <c r="A43" s="8" t="s">
        <v>80</v>
      </c>
      <c r="B43" s="355">
        <v>560000</v>
      </c>
      <c r="C43" s="71"/>
    </row>
    <row r="44" spans="1:3" ht="27.75">
      <c r="A44" s="12" t="s">
        <v>464</v>
      </c>
      <c r="B44" s="355">
        <v>101000</v>
      </c>
      <c r="C44" s="71"/>
    </row>
    <row r="45" spans="1:3" ht="30">
      <c r="A45" s="12" t="s">
        <v>515</v>
      </c>
      <c r="B45" s="355">
        <v>725000</v>
      </c>
      <c r="C45" s="71"/>
    </row>
    <row r="46" spans="1:3" ht="15">
      <c r="A46" s="8" t="s">
        <v>13</v>
      </c>
      <c r="B46" s="355">
        <v>2000000</v>
      </c>
      <c r="C46" s="71"/>
    </row>
    <row r="47" spans="1:3" ht="15">
      <c r="A47" s="8" t="s">
        <v>14</v>
      </c>
      <c r="B47" s="355">
        <v>102000</v>
      </c>
      <c r="C47" s="71"/>
    </row>
    <row r="48" spans="1:3" ht="15.75" thickBot="1">
      <c r="A48" s="292" t="s">
        <v>544</v>
      </c>
      <c r="B48" s="356">
        <v>300000</v>
      </c>
      <c r="C48" s="72"/>
    </row>
    <row r="49" spans="1:3" ht="30">
      <c r="A49" s="358" t="s">
        <v>531</v>
      </c>
      <c r="B49" s="359">
        <v>400000</v>
      </c>
      <c r="C49" s="357"/>
    </row>
    <row r="50" spans="1:3" ht="15">
      <c r="A50" s="298" t="s">
        <v>518</v>
      </c>
      <c r="B50" s="296">
        <v>170000</v>
      </c>
      <c r="C50" s="71"/>
    </row>
    <row r="51" spans="1:3" ht="53.25">
      <c r="A51" s="299" t="s">
        <v>519</v>
      </c>
      <c r="B51" s="296">
        <v>15000000</v>
      </c>
      <c r="C51" s="71"/>
    </row>
    <row r="52" spans="1:3" ht="15" hidden="1">
      <c r="A52" s="12"/>
      <c r="B52" s="296"/>
      <c r="C52" s="71"/>
    </row>
    <row r="53" spans="1:3" ht="15">
      <c r="A53" s="12" t="s">
        <v>401</v>
      </c>
      <c r="B53" s="296"/>
      <c r="C53" s="71"/>
    </row>
    <row r="54" spans="1:3" ht="15">
      <c r="A54" s="12" t="s">
        <v>402</v>
      </c>
      <c r="B54" s="296">
        <v>4256548</v>
      </c>
      <c r="C54" s="71"/>
    </row>
    <row r="55" spans="1:3" ht="15">
      <c r="A55" s="12" t="s">
        <v>440</v>
      </c>
      <c r="B55" s="296">
        <v>9641352</v>
      </c>
      <c r="C55" s="71"/>
    </row>
    <row r="56" spans="1:3" ht="15">
      <c r="A56" s="12" t="s">
        <v>440</v>
      </c>
      <c r="B56" s="296">
        <v>6500000</v>
      </c>
      <c r="C56" s="71"/>
    </row>
    <row r="57" spans="1:3" ht="15">
      <c r="A57" s="12" t="s">
        <v>636</v>
      </c>
      <c r="B57" s="296">
        <v>378000</v>
      </c>
      <c r="C57" s="71"/>
    </row>
    <row r="58" spans="1:3" ht="16.5" thickBot="1">
      <c r="A58" s="9" t="s">
        <v>6</v>
      </c>
      <c r="B58" s="297"/>
      <c r="C58" s="73">
        <f>SUM(B36:B57)</f>
        <v>45804900</v>
      </c>
    </row>
    <row r="59" spans="1:3" ht="15">
      <c r="A59" s="10"/>
      <c r="B59" s="10"/>
      <c r="C59" s="8"/>
    </row>
    <row r="60" spans="1:3" ht="15.75">
      <c r="A60" s="11" t="s">
        <v>16</v>
      </c>
      <c r="B60" s="8"/>
      <c r="C60" s="8"/>
    </row>
    <row r="61" spans="1:3" ht="15">
      <c r="A61" s="12" t="s">
        <v>606</v>
      </c>
      <c r="B61" s="71">
        <v>6184100</v>
      </c>
      <c r="C61" s="81"/>
    </row>
    <row r="62" spans="1:3" ht="15" hidden="1">
      <c r="A62" s="8" t="s">
        <v>17</v>
      </c>
      <c r="B62" s="71"/>
      <c r="C62" s="81"/>
    </row>
    <row r="63" spans="1:3" ht="16.5" thickBot="1">
      <c r="A63" s="9" t="s">
        <v>6</v>
      </c>
      <c r="B63" s="72"/>
      <c r="C63" s="73">
        <v>6184100</v>
      </c>
    </row>
    <row r="64" spans="1:3" ht="15.75">
      <c r="A64" s="83"/>
      <c r="B64" s="81"/>
      <c r="C64" s="82"/>
    </row>
    <row r="65" spans="1:3" ht="15.75">
      <c r="A65" s="11" t="s">
        <v>520</v>
      </c>
      <c r="B65" s="81">
        <v>500000</v>
      </c>
      <c r="C65" s="82"/>
    </row>
    <row r="66" spans="1:3" ht="15.75">
      <c r="A66" s="8" t="s">
        <v>521</v>
      </c>
      <c r="B66" s="81">
        <v>500000</v>
      </c>
      <c r="C66" s="82"/>
    </row>
    <row r="67" spans="1:3" ht="16.5" thickBot="1">
      <c r="A67" s="9" t="s">
        <v>6</v>
      </c>
      <c r="B67" s="81"/>
      <c r="C67" s="82">
        <v>1000000</v>
      </c>
    </row>
    <row r="68" spans="1:3" ht="15.75">
      <c r="A68" s="13"/>
      <c r="B68" s="10"/>
      <c r="C68" s="286"/>
    </row>
    <row r="69" spans="1:3" ht="15.75">
      <c r="A69" s="15" t="s">
        <v>18</v>
      </c>
      <c r="B69" s="8"/>
      <c r="C69" s="284">
        <f>C33+C58+C63+C67</f>
        <v>100574132</v>
      </c>
    </row>
    <row r="70" spans="1:3" ht="16.5" thickBot="1">
      <c r="A70" s="17"/>
      <c r="B70" s="292"/>
      <c r="C70" s="285"/>
    </row>
    <row r="72" ht="15">
      <c r="A72" s="1" t="s">
        <v>532</v>
      </c>
    </row>
    <row r="73" ht="15">
      <c r="A73" s="1" t="s">
        <v>533</v>
      </c>
    </row>
    <row r="74" ht="15">
      <c r="A74" s="1" t="s">
        <v>534</v>
      </c>
    </row>
    <row r="75" ht="15">
      <c r="A75" s="1" t="s">
        <v>535</v>
      </c>
    </row>
    <row r="76" ht="15">
      <c r="A76" s="1" t="s">
        <v>536</v>
      </c>
    </row>
    <row r="77" spans="1:3" ht="15">
      <c r="A77" s="1" t="s">
        <v>537</v>
      </c>
      <c r="C77" s="18"/>
    </row>
    <row r="78" ht="15">
      <c r="C78" s="18"/>
    </row>
    <row r="79" ht="15">
      <c r="C79" s="18"/>
    </row>
    <row r="80" ht="15">
      <c r="C80" s="18"/>
    </row>
    <row r="82" ht="15">
      <c r="A82" s="1" t="s">
        <v>637</v>
      </c>
    </row>
    <row r="83" ht="15">
      <c r="A83" s="1" t="s">
        <v>639</v>
      </c>
    </row>
    <row r="84" ht="15">
      <c r="A84" s="1" t="s">
        <v>638</v>
      </c>
    </row>
    <row r="86" ht="15">
      <c r="A86" s="1" t="s">
        <v>641</v>
      </c>
    </row>
    <row r="87" ht="15">
      <c r="A87" s="1" t="s">
        <v>538</v>
      </c>
    </row>
    <row r="88" ht="15">
      <c r="A88" s="1" t="s">
        <v>539</v>
      </c>
    </row>
    <row r="89" ht="15">
      <c r="A89" s="1" t="s">
        <v>540</v>
      </c>
    </row>
  </sheetData>
  <mergeCells count="4">
    <mergeCell ref="A3:K3"/>
    <mergeCell ref="A4:K4"/>
    <mergeCell ref="A1:K1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N19" sqref="N19"/>
    </sheetView>
  </sheetViews>
  <sheetFormatPr defaultColWidth="9.140625" defaultRowHeight="12.75"/>
  <cols>
    <col min="1" max="1" width="4.8515625" style="0" customWidth="1"/>
    <col min="2" max="2" width="52.7109375" style="0" customWidth="1"/>
    <col min="3" max="3" width="25.140625" style="0" customWidth="1"/>
    <col min="4" max="10" width="0" style="0" hidden="1" customWidth="1"/>
  </cols>
  <sheetData>
    <row r="1" ht="15.75">
      <c r="C1" s="2" t="s">
        <v>340</v>
      </c>
    </row>
    <row r="2" ht="15.75">
      <c r="C2" s="2"/>
    </row>
    <row r="3" spans="1:9" ht="18">
      <c r="A3" s="385" t="s">
        <v>19</v>
      </c>
      <c r="B3" s="386"/>
      <c r="C3" s="386"/>
      <c r="D3" s="386"/>
      <c r="E3" s="386"/>
      <c r="F3" s="386"/>
      <c r="G3" s="386"/>
      <c r="H3" s="386"/>
      <c r="I3" s="386"/>
    </row>
    <row r="4" spans="1:9" ht="18">
      <c r="A4" s="385" t="s">
        <v>476</v>
      </c>
      <c r="B4" s="386"/>
      <c r="C4" s="386"/>
      <c r="D4" s="386"/>
      <c r="E4" s="386"/>
      <c r="F4" s="386"/>
      <c r="G4" s="386"/>
      <c r="H4" s="386"/>
      <c r="I4" s="386"/>
    </row>
    <row r="5" spans="1:3" ht="20.25">
      <c r="A5" s="76"/>
      <c r="B5" s="76"/>
      <c r="C5" s="76"/>
    </row>
    <row r="6" spans="1:3" ht="18" customHeight="1">
      <c r="A6" s="38" t="s">
        <v>20</v>
      </c>
      <c r="B6" s="38" t="s">
        <v>549</v>
      </c>
      <c r="C6" s="75"/>
    </row>
    <row r="7" spans="1:3" ht="18" customHeight="1">
      <c r="A7" s="74"/>
      <c r="B7" s="74" t="s">
        <v>550</v>
      </c>
      <c r="C7" s="75">
        <v>400000</v>
      </c>
    </row>
    <row r="8" spans="1:3" ht="18" customHeight="1">
      <c r="A8" s="74"/>
      <c r="B8" s="74" t="s">
        <v>22</v>
      </c>
      <c r="C8" s="75">
        <v>400000</v>
      </c>
    </row>
    <row r="9" spans="1:3" ht="18" customHeight="1">
      <c r="A9" s="74"/>
      <c r="B9" s="74" t="s">
        <v>21</v>
      </c>
      <c r="C9" s="75">
        <v>640000</v>
      </c>
    </row>
    <row r="10" spans="1:3" ht="18" customHeight="1">
      <c r="A10" s="74"/>
      <c r="B10" s="74" t="s">
        <v>23</v>
      </c>
      <c r="C10" s="75">
        <v>3000000</v>
      </c>
    </row>
    <row r="11" spans="1:3" ht="18" customHeight="1">
      <c r="A11" s="74"/>
      <c r="B11" s="74" t="s">
        <v>29</v>
      </c>
      <c r="C11" s="75">
        <v>300000</v>
      </c>
    </row>
    <row r="12" spans="1:3" ht="18" customHeight="1">
      <c r="A12" s="74"/>
      <c r="B12" s="74" t="s">
        <v>24</v>
      </c>
      <c r="C12" s="75">
        <v>80000</v>
      </c>
    </row>
    <row r="13" spans="1:3" ht="18" customHeight="1">
      <c r="A13" s="74"/>
      <c r="B13" s="38" t="s">
        <v>6</v>
      </c>
      <c r="C13" s="100">
        <v>4820000</v>
      </c>
    </row>
    <row r="14" spans="1:3" ht="18" customHeight="1">
      <c r="A14" s="74"/>
      <c r="B14" s="74"/>
      <c r="C14" s="75"/>
    </row>
    <row r="15" spans="1:3" ht="18" customHeight="1">
      <c r="A15" s="38" t="s">
        <v>551</v>
      </c>
      <c r="B15" s="38" t="s">
        <v>607</v>
      </c>
      <c r="C15" s="100">
        <v>110000</v>
      </c>
    </row>
    <row r="16" spans="1:3" ht="18" customHeight="1">
      <c r="A16" s="74"/>
      <c r="B16" s="74"/>
      <c r="C16" s="75"/>
    </row>
    <row r="17" spans="1:3" ht="18" customHeight="1">
      <c r="A17" s="38" t="s">
        <v>552</v>
      </c>
      <c r="B17" s="300" t="s">
        <v>553</v>
      </c>
      <c r="C17" s="80"/>
    </row>
    <row r="18" spans="1:3" ht="18" customHeight="1">
      <c r="A18" s="74"/>
      <c r="B18" s="74" t="s">
        <v>25</v>
      </c>
      <c r="C18" s="75">
        <v>192100</v>
      </c>
    </row>
    <row r="19" spans="1:3" ht="18" customHeight="1">
      <c r="A19" s="77"/>
      <c r="B19" s="77" t="s">
        <v>27</v>
      </c>
      <c r="C19" s="78">
        <v>40000</v>
      </c>
    </row>
    <row r="20" spans="1:3" ht="18" customHeight="1">
      <c r="A20" s="74"/>
      <c r="B20" s="74" t="s">
        <v>554</v>
      </c>
      <c r="C20" s="75">
        <v>60000</v>
      </c>
    </row>
    <row r="21" spans="1:3" ht="18" customHeight="1">
      <c r="A21" s="74"/>
      <c r="B21" s="74" t="s">
        <v>37</v>
      </c>
      <c r="C21" s="75">
        <v>5000</v>
      </c>
    </row>
    <row r="22" spans="1:3" ht="18" customHeight="1">
      <c r="A22" s="31"/>
      <c r="B22" s="301" t="s">
        <v>26</v>
      </c>
      <c r="C22" s="302">
        <v>142000</v>
      </c>
    </row>
    <row r="23" spans="1:3" ht="18" customHeight="1">
      <c r="A23" s="31"/>
      <c r="B23" s="301" t="s">
        <v>555</v>
      </c>
      <c r="C23" s="302">
        <v>800000</v>
      </c>
    </row>
    <row r="24" spans="1:3" ht="15">
      <c r="A24" s="74"/>
      <c r="B24" s="74" t="s">
        <v>28</v>
      </c>
      <c r="C24" s="303">
        <v>15000</v>
      </c>
    </row>
    <row r="25" spans="1:3" ht="15.75">
      <c r="A25" s="74"/>
      <c r="B25" s="38" t="s">
        <v>6</v>
      </c>
      <c r="C25" s="306">
        <v>1254100</v>
      </c>
    </row>
    <row r="26" spans="1:3" ht="18" customHeight="1">
      <c r="A26" s="74"/>
      <c r="B26" s="304"/>
      <c r="C26" s="305"/>
    </row>
    <row r="27" spans="1:3" ht="12.75" hidden="1">
      <c r="A27" s="31"/>
      <c r="B27" s="31"/>
      <c r="C27" s="305"/>
    </row>
    <row r="28" spans="1:3" ht="18" customHeight="1">
      <c r="A28" s="31"/>
      <c r="B28" s="38" t="s">
        <v>210</v>
      </c>
      <c r="C28" s="353">
        <v>6184100</v>
      </c>
    </row>
    <row r="31" spans="1:3" ht="12.75">
      <c r="A31" s="418" t="s">
        <v>81</v>
      </c>
      <c r="B31" s="418"/>
      <c r="C31" s="418"/>
    </row>
    <row r="32" spans="1:3" ht="12.75">
      <c r="A32" s="418"/>
      <c r="B32" s="418"/>
      <c r="C32" s="418"/>
    </row>
    <row r="33" spans="1:3" ht="12.75">
      <c r="A33" s="418"/>
      <c r="B33" s="418"/>
      <c r="C33" s="418"/>
    </row>
  </sheetData>
  <mergeCells count="3">
    <mergeCell ref="A3:I3"/>
    <mergeCell ref="A4:I4"/>
    <mergeCell ref="A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F15" sqref="F15"/>
    </sheetView>
  </sheetViews>
  <sheetFormatPr defaultColWidth="9.140625" defaultRowHeight="12.75"/>
  <cols>
    <col min="1" max="1" width="42.8515625" style="0" customWidth="1"/>
    <col min="2" max="2" width="24.7109375" style="0" customWidth="1"/>
    <col min="3" max="3" width="15.8515625" style="0" customWidth="1"/>
  </cols>
  <sheetData>
    <row r="1" spans="2:3" ht="12.75">
      <c r="B1" s="403" t="s">
        <v>336</v>
      </c>
      <c r="C1" s="403"/>
    </row>
    <row r="4" spans="1:3" ht="18">
      <c r="A4" s="385" t="s">
        <v>485</v>
      </c>
      <c r="B4" s="385"/>
      <c r="C4" s="385"/>
    </row>
    <row r="7" spans="1:3" ht="15.75">
      <c r="A7" s="421" t="s">
        <v>158</v>
      </c>
      <c r="B7" s="421"/>
      <c r="C7" s="265">
        <v>22959533</v>
      </c>
    </row>
    <row r="8" spans="1:3" ht="15.75">
      <c r="A8" s="112" t="s">
        <v>132</v>
      </c>
      <c r="B8" s="31"/>
      <c r="C8" s="264">
        <v>22959533</v>
      </c>
    </row>
    <row r="9" spans="1:3" ht="14.25">
      <c r="A9" s="312"/>
      <c r="B9" s="369" t="s">
        <v>388</v>
      </c>
      <c r="C9" s="51"/>
    </row>
    <row r="10" spans="1:3" ht="14.25">
      <c r="A10" s="312"/>
      <c r="B10" s="32" t="s">
        <v>493</v>
      </c>
      <c r="C10" s="51">
        <v>15196667</v>
      </c>
    </row>
    <row r="11" spans="1:3" ht="14.25">
      <c r="A11" s="312"/>
      <c r="B11" s="32" t="s">
        <v>494</v>
      </c>
      <c r="C11" s="51">
        <v>7285000</v>
      </c>
    </row>
    <row r="12" spans="1:3" ht="15">
      <c r="A12" s="312"/>
      <c r="B12" s="422" t="s">
        <v>640</v>
      </c>
      <c r="C12" s="423"/>
    </row>
    <row r="13" spans="1:3" ht="15">
      <c r="A13" s="312"/>
      <c r="B13" s="50" t="s">
        <v>497</v>
      </c>
      <c r="C13" s="51">
        <v>358400</v>
      </c>
    </row>
    <row r="14" spans="2:3" ht="15">
      <c r="B14" s="50" t="s">
        <v>433</v>
      </c>
      <c r="C14" s="51"/>
    </row>
    <row r="15" spans="2:3" ht="14.25">
      <c r="B15" s="32" t="s">
        <v>499</v>
      </c>
      <c r="C15" s="51">
        <v>119466</v>
      </c>
    </row>
    <row r="16" ht="15.75">
      <c r="A16" s="2" t="s">
        <v>116</v>
      </c>
    </row>
    <row r="17" spans="1:3" ht="12.75">
      <c r="A17" s="31" t="s">
        <v>599</v>
      </c>
      <c r="B17" s="85">
        <v>22853110</v>
      </c>
      <c r="C17" s="85"/>
    </row>
    <row r="18" spans="1:3" ht="12.75" hidden="1">
      <c r="A18" s="31"/>
      <c r="B18" s="85"/>
      <c r="C18" s="85"/>
    </row>
    <row r="19" spans="1:3" ht="12.75">
      <c r="A19" s="31" t="s">
        <v>450</v>
      </c>
      <c r="B19" s="85">
        <v>1445797</v>
      </c>
      <c r="C19" s="85"/>
    </row>
    <row r="20" spans="1:3" ht="12.75">
      <c r="A20" s="31" t="s">
        <v>603</v>
      </c>
      <c r="B20" s="85">
        <v>252000</v>
      </c>
      <c r="C20" s="85"/>
    </row>
    <row r="21" spans="1:3" ht="12.75" hidden="1">
      <c r="A21" s="31"/>
      <c r="B21" s="85"/>
      <c r="C21" s="85"/>
    </row>
    <row r="22" spans="1:3" ht="12.75">
      <c r="A22" s="31" t="s">
        <v>600</v>
      </c>
      <c r="B22" s="85">
        <v>1213000</v>
      </c>
      <c r="C22" s="85"/>
    </row>
    <row r="23" spans="1:3" ht="12.75">
      <c r="A23" s="31" t="s">
        <v>601</v>
      </c>
      <c r="B23" s="85">
        <v>206306</v>
      </c>
      <c r="C23" s="85"/>
    </row>
    <row r="24" spans="1:3" ht="12.75">
      <c r="A24" s="31" t="s">
        <v>602</v>
      </c>
      <c r="B24" s="85">
        <v>790000</v>
      </c>
      <c r="C24" s="85"/>
    </row>
    <row r="25" spans="1:3" ht="12.75">
      <c r="A25" s="31" t="s">
        <v>159</v>
      </c>
      <c r="B25" s="85">
        <v>35000</v>
      </c>
      <c r="C25" s="85"/>
    </row>
    <row r="26" spans="1:3" ht="12.75">
      <c r="A26" s="112" t="s">
        <v>140</v>
      </c>
      <c r="B26" s="113"/>
      <c r="C26" s="113">
        <f>SUM(B17:B25)</f>
        <v>26795213</v>
      </c>
    </row>
    <row r="27" spans="1:3" ht="12.75">
      <c r="A27" s="31"/>
      <c r="B27" s="85"/>
      <c r="C27" s="85"/>
    </row>
    <row r="28" spans="1:3" ht="12.75">
      <c r="A28" s="31" t="s">
        <v>86</v>
      </c>
      <c r="B28" s="85">
        <v>7038958</v>
      </c>
      <c r="C28" s="85"/>
    </row>
    <row r="29" spans="1:3" ht="12.75">
      <c r="A29" s="112" t="s">
        <v>141</v>
      </c>
      <c r="B29" s="113"/>
      <c r="C29" s="113">
        <v>7038958</v>
      </c>
    </row>
    <row r="30" spans="1:3" ht="12.75">
      <c r="A30" s="31"/>
      <c r="B30" s="85"/>
      <c r="C30" s="85"/>
    </row>
    <row r="31" spans="1:3" ht="12.75">
      <c r="A31" s="31" t="s">
        <v>604</v>
      </c>
      <c r="B31" s="85">
        <v>28000</v>
      </c>
      <c r="C31" s="113">
        <v>28000</v>
      </c>
    </row>
    <row r="32" spans="1:3" ht="15">
      <c r="A32" s="50" t="s">
        <v>142</v>
      </c>
      <c r="B32" s="86"/>
      <c r="C32" s="86">
        <f>C26+C29+C31</f>
        <v>33862171</v>
      </c>
    </row>
    <row r="33" ht="15">
      <c r="A33" s="50" t="s">
        <v>143</v>
      </c>
    </row>
    <row r="34" spans="1:3" ht="12.75">
      <c r="A34" s="85" t="s">
        <v>160</v>
      </c>
      <c r="B34" s="85">
        <v>200000</v>
      </c>
      <c r="C34" s="85"/>
    </row>
    <row r="35" spans="1:3" ht="12.75">
      <c r="A35" s="85" t="s">
        <v>161</v>
      </c>
      <c r="B35" s="85">
        <v>60000</v>
      </c>
      <c r="C35" s="85"/>
    </row>
    <row r="36" spans="1:3" ht="12.75">
      <c r="A36" s="85" t="s">
        <v>162</v>
      </c>
      <c r="B36" s="85">
        <v>10000</v>
      </c>
      <c r="C36" s="85"/>
    </row>
    <row r="37" spans="1:3" ht="12.75">
      <c r="A37" s="85" t="s">
        <v>163</v>
      </c>
      <c r="B37" s="85">
        <v>100000</v>
      </c>
      <c r="C37" s="85"/>
    </row>
    <row r="38" spans="1:3" ht="12.75">
      <c r="A38" s="85" t="s">
        <v>164</v>
      </c>
      <c r="B38" s="85">
        <v>90000</v>
      </c>
      <c r="C38" s="85"/>
    </row>
    <row r="39" spans="1:3" ht="12.75">
      <c r="A39" s="85" t="s">
        <v>165</v>
      </c>
      <c r="B39" s="85">
        <v>530000</v>
      </c>
      <c r="C39" s="85"/>
    </row>
    <row r="40" spans="1:3" ht="12.75">
      <c r="A40" s="85" t="s">
        <v>166</v>
      </c>
      <c r="B40" s="85">
        <v>230000</v>
      </c>
      <c r="C40" s="85"/>
    </row>
    <row r="41" spans="1:3" ht="12.75">
      <c r="A41" s="85" t="s">
        <v>167</v>
      </c>
      <c r="B41" s="85">
        <v>1500000</v>
      </c>
      <c r="C41" s="85"/>
    </row>
    <row r="42" spans="1:3" ht="12.75">
      <c r="A42" s="85" t="s">
        <v>80</v>
      </c>
      <c r="B42" s="85">
        <v>600000</v>
      </c>
      <c r="C42" s="85"/>
    </row>
    <row r="43" spans="1:3" ht="12.75">
      <c r="A43" s="85" t="s">
        <v>168</v>
      </c>
      <c r="B43" s="85">
        <v>40000</v>
      </c>
      <c r="C43" s="85"/>
    </row>
    <row r="44" spans="1:3" ht="12.75">
      <c r="A44" s="85" t="s">
        <v>451</v>
      </c>
      <c r="B44" s="85">
        <v>150000</v>
      </c>
      <c r="C44" s="85"/>
    </row>
    <row r="45" spans="1:3" ht="12.75">
      <c r="A45" s="85" t="s">
        <v>453</v>
      </c>
      <c r="B45" s="85">
        <v>100000</v>
      </c>
      <c r="C45" s="85"/>
    </row>
    <row r="46" spans="1:3" ht="12.75" hidden="1">
      <c r="A46" s="85" t="s">
        <v>451</v>
      </c>
      <c r="B46" s="85"/>
      <c r="C46" s="85"/>
    </row>
    <row r="47" spans="1:3" ht="12.75">
      <c r="A47" s="85" t="s">
        <v>463</v>
      </c>
      <c r="B47" s="85">
        <v>400000</v>
      </c>
      <c r="C47" s="85"/>
    </row>
    <row r="48" spans="1:3" ht="12.75">
      <c r="A48" s="85" t="s">
        <v>238</v>
      </c>
      <c r="B48" s="85">
        <v>200000</v>
      </c>
      <c r="C48" s="85"/>
    </row>
    <row r="49" spans="1:3" ht="12.75">
      <c r="A49" s="85" t="s">
        <v>452</v>
      </c>
      <c r="B49" s="85">
        <v>120000</v>
      </c>
      <c r="C49" s="85"/>
    </row>
    <row r="50" spans="1:3" ht="12.75">
      <c r="A50" s="85" t="s">
        <v>15</v>
      </c>
      <c r="B50" s="85">
        <v>10000</v>
      </c>
      <c r="C50" s="85"/>
    </row>
    <row r="51" spans="1:3" ht="12.75">
      <c r="A51" s="85" t="s">
        <v>455</v>
      </c>
      <c r="B51" s="85">
        <v>93600</v>
      </c>
      <c r="C51" s="85"/>
    </row>
    <row r="52" spans="1:3" ht="12.75">
      <c r="A52" s="85" t="s">
        <v>156</v>
      </c>
      <c r="B52" s="85">
        <v>1048500</v>
      </c>
      <c r="C52" s="85"/>
    </row>
    <row r="53" spans="1:3" ht="15">
      <c r="A53" s="86" t="s">
        <v>111</v>
      </c>
      <c r="B53" s="86"/>
      <c r="C53" s="86">
        <f>SUM(B34:B52)</f>
        <v>5482100</v>
      </c>
    </row>
    <row r="54" spans="1:3" ht="13.5" thickBot="1">
      <c r="A54" s="65"/>
      <c r="B54" s="65"/>
      <c r="C54" s="65"/>
    </row>
    <row r="55" spans="1:3" ht="16.5" thickBot="1">
      <c r="A55" s="419" t="s">
        <v>170</v>
      </c>
      <c r="B55" s="420"/>
      <c r="C55" s="103">
        <f>C32+C53</f>
        <v>39344271</v>
      </c>
    </row>
    <row r="57" ht="19.5" customHeight="1"/>
  </sheetData>
  <mergeCells count="5">
    <mergeCell ref="A55:B55"/>
    <mergeCell ref="B1:C1"/>
    <mergeCell ref="A4:C4"/>
    <mergeCell ref="A7:B7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G30" sqref="G30"/>
    </sheetView>
  </sheetViews>
  <sheetFormatPr defaultColWidth="9.140625" defaultRowHeight="12.75"/>
  <cols>
    <col min="1" max="1" width="52.57421875" style="0" customWidth="1"/>
    <col min="2" max="2" width="14.57421875" style="0" customWidth="1"/>
    <col min="3" max="3" width="14.140625" style="0" customWidth="1"/>
  </cols>
  <sheetData>
    <row r="1" ht="12.75">
      <c r="C1" t="s">
        <v>382</v>
      </c>
    </row>
    <row r="4" spans="1:3" ht="18">
      <c r="A4" s="385" t="s">
        <v>484</v>
      </c>
      <c r="B4" s="385"/>
      <c r="C4" s="385"/>
    </row>
    <row r="7" spans="1:3" ht="15" thickBot="1">
      <c r="A7" s="424" t="s">
        <v>212</v>
      </c>
      <c r="B7" s="424"/>
      <c r="C7" s="232">
        <v>9000000</v>
      </c>
    </row>
    <row r="8" spans="1:3" ht="15.75" thickBot="1">
      <c r="A8" s="237" t="s">
        <v>424</v>
      </c>
      <c r="B8" s="238"/>
      <c r="C8" s="294">
        <v>9000000</v>
      </c>
    </row>
    <row r="9" ht="12.75">
      <c r="C9" s="204"/>
    </row>
    <row r="11" ht="15">
      <c r="A11" s="36" t="s">
        <v>116</v>
      </c>
    </row>
    <row r="12" spans="1:3" ht="12.75">
      <c r="A12" s="31" t="s">
        <v>221</v>
      </c>
      <c r="B12" s="85">
        <v>6506500</v>
      </c>
      <c r="C12" s="85"/>
    </row>
    <row r="13" spans="1:3" ht="12.75">
      <c r="A13" s="31" t="s">
        <v>443</v>
      </c>
      <c r="B13" s="85">
        <v>107308</v>
      </c>
      <c r="C13" s="85"/>
    </row>
    <row r="14" spans="1:3" ht="12.75" hidden="1">
      <c r="A14" s="31" t="s">
        <v>213</v>
      </c>
      <c r="B14" s="85"/>
      <c r="C14" s="85"/>
    </row>
    <row r="15" spans="1:3" ht="12.75" hidden="1">
      <c r="A15" s="31" t="s">
        <v>214</v>
      </c>
      <c r="B15" s="85"/>
      <c r="C15" s="85"/>
    </row>
    <row r="16" spans="1:3" ht="12.75">
      <c r="A16" s="31" t="s">
        <v>215</v>
      </c>
      <c r="B16" s="85">
        <v>5000</v>
      </c>
      <c r="C16" s="85"/>
    </row>
    <row r="17" spans="1:3" ht="12.75">
      <c r="A17" s="31" t="s">
        <v>4</v>
      </c>
      <c r="B17" s="85">
        <v>89500</v>
      </c>
      <c r="C17" s="85"/>
    </row>
    <row r="18" spans="1:3" ht="12.75" hidden="1">
      <c r="A18" s="387"/>
      <c r="B18" s="387"/>
      <c r="C18" s="85"/>
    </row>
    <row r="19" spans="1:3" ht="12.75">
      <c r="A19" s="31" t="s">
        <v>289</v>
      </c>
      <c r="B19" s="208">
        <v>120000</v>
      </c>
      <c r="C19" s="31"/>
    </row>
    <row r="20" spans="1:3" ht="12.75">
      <c r="A20" s="31" t="s">
        <v>217</v>
      </c>
      <c r="B20" s="85">
        <v>1785728</v>
      </c>
      <c r="C20" s="85"/>
    </row>
    <row r="21" spans="1:3" ht="12.75">
      <c r="A21" s="112" t="s">
        <v>6</v>
      </c>
      <c r="B21" s="85"/>
      <c r="C21" s="113">
        <f>SUM(A12:B20)</f>
        <v>8614036</v>
      </c>
    </row>
    <row r="22" spans="1:3" ht="12.75">
      <c r="A22" s="31"/>
      <c r="B22" s="85"/>
      <c r="C22" s="85"/>
    </row>
    <row r="23" spans="1:3" ht="12.75">
      <c r="A23" s="150" t="s">
        <v>422</v>
      </c>
      <c r="B23" s="85"/>
      <c r="C23" s="85"/>
    </row>
    <row r="24" spans="1:3" ht="12.75">
      <c r="A24" s="31" t="s">
        <v>222</v>
      </c>
      <c r="B24" s="85">
        <v>200000</v>
      </c>
      <c r="C24" s="85"/>
    </row>
    <row r="25" spans="1:3" ht="12.75">
      <c r="A25" s="31" t="s">
        <v>78</v>
      </c>
      <c r="B25" s="85">
        <v>100000</v>
      </c>
      <c r="C25" s="85"/>
    </row>
    <row r="26" spans="1:3" ht="12.75" hidden="1">
      <c r="A26" s="31"/>
      <c r="B26" s="85"/>
      <c r="C26" s="85"/>
    </row>
    <row r="27" spans="1:3" ht="12.75">
      <c r="A27" s="31" t="s">
        <v>11</v>
      </c>
      <c r="B27" s="85">
        <v>150000</v>
      </c>
      <c r="C27" s="85"/>
    </row>
    <row r="28" spans="1:3" ht="12.75">
      <c r="A28" s="31" t="s">
        <v>218</v>
      </c>
      <c r="B28" s="85">
        <v>250000</v>
      </c>
      <c r="C28" s="85"/>
    </row>
    <row r="29" spans="1:3" ht="12.75">
      <c r="A29" s="31" t="s">
        <v>219</v>
      </c>
      <c r="B29" s="85">
        <v>300000</v>
      </c>
      <c r="C29" s="85"/>
    </row>
    <row r="30" spans="1:3" ht="12.75">
      <c r="A30" s="31" t="s">
        <v>220</v>
      </c>
      <c r="B30" s="85">
        <v>200000</v>
      </c>
      <c r="C30" s="85"/>
    </row>
    <row r="31" spans="1:3" ht="12.75" hidden="1">
      <c r="A31" s="31"/>
      <c r="B31" s="85"/>
      <c r="C31" s="85"/>
    </row>
    <row r="32" spans="1:3" ht="12.75" hidden="1">
      <c r="A32" s="31"/>
      <c r="B32" s="85"/>
      <c r="C32" s="85"/>
    </row>
    <row r="33" spans="1:3" ht="12.75">
      <c r="A33" s="31" t="s">
        <v>228</v>
      </c>
      <c r="B33" s="85">
        <v>200000</v>
      </c>
      <c r="C33" s="85"/>
    </row>
    <row r="34" spans="1:3" ht="12.75">
      <c r="A34" s="31" t="s">
        <v>178</v>
      </c>
      <c r="B34" s="85">
        <v>500000</v>
      </c>
      <c r="C34" s="85"/>
    </row>
    <row r="35" spans="1:3" ht="12.75">
      <c r="A35" s="150" t="s">
        <v>227</v>
      </c>
      <c r="B35" s="150"/>
      <c r="C35" s="260">
        <f>SUM(B24:B34)</f>
        <v>1900000</v>
      </c>
    </row>
    <row r="36" spans="1:3" ht="12.75">
      <c r="A36" s="31"/>
      <c r="B36" s="31"/>
      <c r="C36" s="31"/>
    </row>
    <row r="38" ht="13.5" thickBot="1"/>
    <row r="39" spans="1:3" ht="15.75" thickBot="1">
      <c r="A39" s="101" t="s">
        <v>170</v>
      </c>
      <c r="B39" s="117"/>
      <c r="C39" s="91">
        <f>C21+C35</f>
        <v>10514036</v>
      </c>
    </row>
    <row r="42" ht="12.75">
      <c r="C42" s="65"/>
    </row>
  </sheetData>
  <mergeCells count="3">
    <mergeCell ref="A4:C4"/>
    <mergeCell ref="A7:B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7">
      <selection activeCell="D33" sqref="D33"/>
    </sheetView>
  </sheetViews>
  <sheetFormatPr defaultColWidth="9.140625" defaultRowHeight="12.75"/>
  <cols>
    <col min="1" max="1" width="45.140625" style="0" customWidth="1"/>
    <col min="2" max="2" width="18.28125" style="0" customWidth="1"/>
    <col min="3" max="3" width="17.7109375" style="0" customWidth="1"/>
  </cols>
  <sheetData>
    <row r="2" ht="12.75">
      <c r="C2" t="s">
        <v>380</v>
      </c>
    </row>
    <row r="5" spans="1:3" ht="18">
      <c r="A5" s="385" t="s">
        <v>483</v>
      </c>
      <c r="B5" s="385"/>
      <c r="C5" s="385"/>
    </row>
    <row r="10" spans="1:3" ht="15">
      <c r="A10" s="425" t="s">
        <v>241</v>
      </c>
      <c r="B10" s="425"/>
      <c r="C10" s="86">
        <v>4620500</v>
      </c>
    </row>
    <row r="11" spans="1:3" ht="15.75" thickBot="1">
      <c r="A11" s="428" t="s">
        <v>522</v>
      </c>
      <c r="B11" s="429"/>
      <c r="C11" s="86">
        <v>679000</v>
      </c>
    </row>
    <row r="12" spans="1:3" ht="15.75" thickBot="1">
      <c r="A12" s="233" t="s">
        <v>403</v>
      </c>
      <c r="B12" s="234"/>
      <c r="C12" s="293">
        <f>SUM(C10:C11)</f>
        <v>5299500</v>
      </c>
    </row>
    <row r="15" ht="15.75">
      <c r="A15" s="2" t="s">
        <v>256</v>
      </c>
    </row>
    <row r="17" spans="1:3" ht="12.75">
      <c r="A17" s="44" t="s">
        <v>240</v>
      </c>
      <c r="B17" s="88"/>
      <c r="C17" s="88">
        <v>10753359</v>
      </c>
    </row>
    <row r="18" spans="1:3" ht="12.75">
      <c r="A18" s="31"/>
      <c r="B18" s="85"/>
      <c r="C18" s="85"/>
    </row>
    <row r="19" spans="1:3" ht="12.75">
      <c r="A19" s="44" t="s">
        <v>242</v>
      </c>
      <c r="B19" s="85"/>
      <c r="C19" s="85"/>
    </row>
    <row r="20" spans="1:3" ht="12.75">
      <c r="A20" s="31" t="s">
        <v>145</v>
      </c>
      <c r="B20" s="85">
        <v>50000</v>
      </c>
      <c r="C20" s="85"/>
    </row>
    <row r="21" spans="1:3" ht="12.75">
      <c r="A21" s="31" t="s">
        <v>243</v>
      </c>
      <c r="B21" s="85">
        <v>20000</v>
      </c>
      <c r="C21" s="85"/>
    </row>
    <row r="22" spans="1:3" ht="12.75">
      <c r="A22" s="31" t="s">
        <v>244</v>
      </c>
      <c r="B22" s="85">
        <v>50000</v>
      </c>
      <c r="C22" s="85"/>
    </row>
    <row r="23" spans="1:3" ht="12.75">
      <c r="A23" s="31" t="s">
        <v>245</v>
      </c>
      <c r="B23" s="85">
        <v>30000</v>
      </c>
      <c r="C23" s="85"/>
    </row>
    <row r="24" spans="1:3" ht="12.75">
      <c r="A24" s="31" t="s">
        <v>95</v>
      </c>
      <c r="B24" s="85">
        <v>40000</v>
      </c>
      <c r="C24" s="85"/>
    </row>
    <row r="25" spans="1:3" ht="12.75">
      <c r="A25" s="31" t="s">
        <v>423</v>
      </c>
      <c r="B25" s="85">
        <v>200000</v>
      </c>
      <c r="C25" s="85"/>
    </row>
    <row r="26" spans="1:3" ht="12.75">
      <c r="A26" s="31" t="s">
        <v>219</v>
      </c>
      <c r="B26" s="85">
        <v>750000</v>
      </c>
      <c r="C26" s="85"/>
    </row>
    <row r="27" spans="1:3" ht="12.75">
      <c r="A27" s="31" t="s">
        <v>220</v>
      </c>
      <c r="B27" s="85">
        <v>130000</v>
      </c>
      <c r="C27" s="85"/>
    </row>
    <row r="28" spans="1:3" ht="12.75">
      <c r="A28" s="31" t="s">
        <v>237</v>
      </c>
      <c r="B28" s="85">
        <v>14000</v>
      </c>
      <c r="C28" s="85"/>
    </row>
    <row r="29" spans="1:3" ht="12.75">
      <c r="A29" s="31" t="s">
        <v>247</v>
      </c>
      <c r="B29" s="85">
        <v>200000</v>
      </c>
      <c r="C29" s="85"/>
    </row>
    <row r="30" spans="1:3" ht="12.75">
      <c r="A30" s="31" t="s">
        <v>258</v>
      </c>
      <c r="B30" s="85">
        <v>50000</v>
      </c>
      <c r="C30" s="85"/>
    </row>
    <row r="31" spans="1:3" ht="12.75">
      <c r="A31" s="31" t="s">
        <v>239</v>
      </c>
      <c r="B31" s="85">
        <v>380000</v>
      </c>
      <c r="C31" s="85"/>
    </row>
    <row r="32" spans="1:3" ht="12.75" hidden="1">
      <c r="A32" s="31"/>
      <c r="B32" s="85"/>
      <c r="C32" s="85"/>
    </row>
    <row r="33" spans="1:3" ht="12.75">
      <c r="A33" s="31" t="s">
        <v>523</v>
      </c>
      <c r="B33" s="85">
        <v>35100</v>
      </c>
      <c r="C33" s="85"/>
    </row>
    <row r="34" spans="1:3" ht="12.75">
      <c r="A34" s="235" t="s">
        <v>111</v>
      </c>
      <c r="B34" s="236"/>
      <c r="C34" s="236">
        <f>SUM(B20:B33)</f>
        <v>1949100</v>
      </c>
    </row>
    <row r="35" spans="1:3" ht="13.5" thickBot="1">
      <c r="A35" s="158"/>
      <c r="B35" s="163"/>
      <c r="C35" s="163"/>
    </row>
    <row r="36" spans="1:3" ht="16.5" thickBot="1">
      <c r="A36" s="426" t="s">
        <v>248</v>
      </c>
      <c r="B36" s="427"/>
      <c r="C36" s="152">
        <f>C17+C34</f>
        <v>12702459</v>
      </c>
    </row>
  </sheetData>
  <mergeCells count="4">
    <mergeCell ref="A5:C5"/>
    <mergeCell ref="A10:B10"/>
    <mergeCell ref="A36:B36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0"/>
  <sheetViews>
    <sheetView workbookViewId="0" topLeftCell="A1">
      <selection activeCell="L7" sqref="L7"/>
    </sheetView>
  </sheetViews>
  <sheetFormatPr defaultColWidth="9.140625" defaultRowHeight="12.75"/>
  <cols>
    <col min="1" max="1" width="47.57421875" style="0" customWidth="1"/>
    <col min="2" max="2" width="15.140625" style="0" customWidth="1"/>
    <col min="3" max="3" width="16.140625" style="0" customWidth="1"/>
  </cols>
  <sheetData>
    <row r="2" ht="12.75">
      <c r="C2" t="s">
        <v>385</v>
      </c>
    </row>
    <row r="5" spans="1:3" ht="18">
      <c r="A5" s="385" t="s">
        <v>481</v>
      </c>
      <c r="B5" s="386"/>
      <c r="C5" s="386"/>
    </row>
    <row r="6" ht="13.5" thickBot="1"/>
    <row r="7" spans="1:3" ht="15.75" thickBot="1">
      <c r="A7" s="59" t="s">
        <v>249</v>
      </c>
      <c r="B7" s="239"/>
      <c r="C7" s="93">
        <v>0</v>
      </c>
    </row>
    <row r="8" spans="1:3" ht="12.75">
      <c r="A8" s="241" t="s">
        <v>414</v>
      </c>
      <c r="B8" s="105"/>
      <c r="C8" s="213">
        <v>365000</v>
      </c>
    </row>
    <row r="9" spans="1:3" ht="12.75">
      <c r="A9" s="368" t="s">
        <v>636</v>
      </c>
      <c r="B9" s="31"/>
      <c r="C9" s="208">
        <v>73000</v>
      </c>
    </row>
    <row r="10" spans="1:3" ht="13.5" thickBot="1">
      <c r="A10" s="365" t="s">
        <v>132</v>
      </c>
      <c r="B10" s="366"/>
      <c r="C10" s="367">
        <v>365000</v>
      </c>
    </row>
    <row r="11" spans="1:3" ht="12.75">
      <c r="A11" s="224"/>
      <c r="B11" s="104"/>
      <c r="C11" s="240"/>
    </row>
    <row r="12" spans="1:3" ht="12.75">
      <c r="A12" s="224"/>
      <c r="B12" s="104"/>
      <c r="C12" s="240"/>
    </row>
    <row r="14" ht="15">
      <c r="A14" s="36" t="s">
        <v>250</v>
      </c>
    </row>
    <row r="15" spans="1:3" ht="12.75">
      <c r="A15" s="31" t="s">
        <v>251</v>
      </c>
      <c r="B15" s="85"/>
      <c r="C15" s="260">
        <v>2315523</v>
      </c>
    </row>
    <row r="16" spans="1:3" ht="12.75">
      <c r="A16" s="31"/>
      <c r="B16" s="85"/>
      <c r="C16" s="85"/>
    </row>
    <row r="17" spans="1:3" ht="12.75">
      <c r="A17" s="150" t="s">
        <v>143</v>
      </c>
      <c r="B17" s="85"/>
      <c r="C17" s="85"/>
    </row>
    <row r="18" spans="1:3" ht="12.75">
      <c r="A18" s="31" t="s">
        <v>448</v>
      </c>
      <c r="B18" s="85">
        <v>100000</v>
      </c>
      <c r="C18" s="85"/>
    </row>
    <row r="19" spans="1:3" ht="12.75">
      <c r="A19" s="31" t="s">
        <v>252</v>
      </c>
      <c r="B19" s="85">
        <v>50000</v>
      </c>
      <c r="C19" s="85"/>
    </row>
    <row r="20" spans="1:3" ht="12.75">
      <c r="A20" s="31" t="s">
        <v>79</v>
      </c>
      <c r="B20" s="85">
        <v>700000</v>
      </c>
      <c r="C20" s="85"/>
    </row>
    <row r="21" spans="1:3" ht="12.75">
      <c r="A21" s="31" t="s">
        <v>220</v>
      </c>
      <c r="B21" s="85">
        <v>300000</v>
      </c>
      <c r="C21" s="85"/>
    </row>
    <row r="22" spans="1:3" ht="12.75">
      <c r="A22" s="31" t="s">
        <v>449</v>
      </c>
      <c r="B22" s="85">
        <v>300000</v>
      </c>
      <c r="C22" s="85"/>
    </row>
    <row r="23" spans="1:3" ht="12.75">
      <c r="A23" s="31" t="s">
        <v>545</v>
      </c>
      <c r="B23" s="85">
        <v>1250000</v>
      </c>
      <c r="C23" s="85"/>
    </row>
    <row r="24" spans="1:3" ht="12.75">
      <c r="A24" s="31" t="s">
        <v>239</v>
      </c>
      <c r="B24" s="85">
        <v>360000</v>
      </c>
      <c r="C24" s="85"/>
    </row>
    <row r="25" spans="1:3" ht="12.75">
      <c r="A25" s="150" t="s">
        <v>111</v>
      </c>
      <c r="B25" s="118"/>
      <c r="C25" s="236">
        <f>SUM(B18:B24)</f>
        <v>3060000</v>
      </c>
    </row>
    <row r="26" spans="1:3" ht="12.75">
      <c r="A26" s="31"/>
      <c r="B26" s="85"/>
      <c r="C26" s="85"/>
    </row>
    <row r="27" spans="1:3" ht="12.75">
      <c r="A27" s="31" t="s">
        <v>248</v>
      </c>
      <c r="B27" s="85"/>
      <c r="C27" s="113">
        <f>C15+C25</f>
        <v>5375523</v>
      </c>
    </row>
    <row r="28" ht="12.75">
      <c r="C28" s="65"/>
    </row>
    <row r="30" spans="1:3" ht="18">
      <c r="A30" s="430" t="s">
        <v>482</v>
      </c>
      <c r="B30" s="431"/>
      <c r="C30" s="431"/>
    </row>
    <row r="31" ht="12.75" customHeight="1" hidden="1"/>
    <row r="32" ht="12.75" customHeight="1" hidden="1">
      <c r="A32" s="36" t="s">
        <v>250</v>
      </c>
    </row>
    <row r="33" ht="12.75" customHeight="1" thickBot="1">
      <c r="A33" s="36"/>
    </row>
    <row r="34" spans="1:3" ht="15.75" customHeight="1" thickBot="1">
      <c r="A34" s="101" t="s">
        <v>333</v>
      </c>
      <c r="B34" s="102"/>
      <c r="C34" s="295">
        <v>213000</v>
      </c>
    </row>
    <row r="35" ht="12.75" customHeight="1">
      <c r="A35" s="36"/>
    </row>
    <row r="36" spans="1:3" ht="12.75">
      <c r="A36" s="31" t="s">
        <v>288</v>
      </c>
      <c r="B36" s="85"/>
      <c r="C36" s="260">
        <v>3581257</v>
      </c>
    </row>
    <row r="37" spans="1:3" ht="12.75">
      <c r="A37" s="31"/>
      <c r="B37" s="85"/>
      <c r="C37" s="85"/>
    </row>
    <row r="38" spans="1:3" ht="12.75">
      <c r="A38" s="150" t="s">
        <v>143</v>
      </c>
      <c r="B38" s="85"/>
      <c r="C38" s="85"/>
    </row>
    <row r="39" spans="1:3" ht="12.75">
      <c r="A39" s="31" t="s">
        <v>253</v>
      </c>
      <c r="B39" s="85">
        <v>20000</v>
      </c>
      <c r="C39" s="85"/>
    </row>
    <row r="40" spans="1:3" ht="12.75">
      <c r="A40" s="31" t="s">
        <v>243</v>
      </c>
      <c r="B40" s="85">
        <v>300000</v>
      </c>
      <c r="C40" s="85"/>
    </row>
    <row r="41" spans="1:3" ht="12.75">
      <c r="A41" s="31" t="s">
        <v>254</v>
      </c>
      <c r="B41" s="85">
        <v>100000</v>
      </c>
      <c r="C41" s="85"/>
    </row>
    <row r="42" spans="1:3" ht="12.75">
      <c r="A42" s="31" t="s">
        <v>235</v>
      </c>
      <c r="B42" s="85">
        <v>50000</v>
      </c>
      <c r="C42" s="85"/>
    </row>
    <row r="43" spans="1:3" ht="12.75">
      <c r="A43" s="31" t="s">
        <v>255</v>
      </c>
      <c r="B43" s="85">
        <v>300000</v>
      </c>
      <c r="C43" s="85"/>
    </row>
    <row r="44" spans="1:3" ht="12.75">
      <c r="A44" s="31" t="s">
        <v>79</v>
      </c>
      <c r="B44" s="85">
        <v>700000</v>
      </c>
      <c r="C44" s="85"/>
    </row>
    <row r="45" spans="1:3" ht="12.75">
      <c r="A45" s="31" t="s">
        <v>220</v>
      </c>
      <c r="B45" s="85">
        <v>250000</v>
      </c>
      <c r="C45" s="85"/>
    </row>
    <row r="46" spans="1:3" ht="12.75">
      <c r="A46" s="31" t="s">
        <v>237</v>
      </c>
      <c r="B46" s="85">
        <v>35000</v>
      </c>
      <c r="C46" s="85"/>
    </row>
    <row r="47" spans="1:3" ht="12.75">
      <c r="A47" s="31" t="s">
        <v>239</v>
      </c>
      <c r="B47" s="85">
        <v>350000</v>
      </c>
      <c r="C47" s="113"/>
    </row>
    <row r="48" spans="1:3" ht="12.75">
      <c r="A48" s="150" t="s">
        <v>111</v>
      </c>
      <c r="B48" s="118"/>
      <c r="C48" s="88">
        <f>SUM(B39:B47)</f>
        <v>2105000</v>
      </c>
    </row>
    <row r="49" spans="1:3" ht="12.75">
      <c r="A49" s="31"/>
      <c r="B49" s="85"/>
      <c r="C49" s="85"/>
    </row>
    <row r="50" spans="1:3" ht="15">
      <c r="A50" s="50" t="s">
        <v>248</v>
      </c>
      <c r="B50" s="86"/>
      <c r="C50" s="86">
        <f>C36+C48</f>
        <v>5686257</v>
      </c>
    </row>
  </sheetData>
  <mergeCells count="2">
    <mergeCell ref="A30:C30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Tápiógyörgye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Pénzügy</cp:lastModifiedBy>
  <cp:lastPrinted>2010-02-12T10:45:24Z</cp:lastPrinted>
  <dcterms:created xsi:type="dcterms:W3CDTF">2005-01-25T07:15:47Z</dcterms:created>
  <dcterms:modified xsi:type="dcterms:W3CDTF">2010-02-12T10:50:00Z</dcterms:modified>
  <cp:category/>
  <cp:version/>
  <cp:contentType/>
  <cp:contentStatus/>
</cp:coreProperties>
</file>